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935" windowHeight="6450" tabRatio="871" activeTab="0"/>
  </bookViews>
  <sheets>
    <sheet name="Obsah" sheetId="1" r:id="rId1"/>
    <sheet name="Pokusy" sheetId="2" r:id="rId2"/>
    <sheet name="Cvičenie 1" sheetId="3" r:id="rId3"/>
    <sheet name="Cvičenie 2" sheetId="4" r:id="rId4"/>
    <sheet name="Riešenie cv-2" sheetId="5" r:id="rId5"/>
    <sheet name="Úloha 1" sheetId="6" r:id="rId6"/>
    <sheet name="Riešenie 1" sheetId="7" r:id="rId7"/>
    <sheet name="Úloha 2" sheetId="8" r:id="rId8"/>
    <sheet name="Riešenie 2" sheetId="9" r:id="rId9"/>
    <sheet name="Úloha 3" sheetId="10" r:id="rId10"/>
    <sheet name="Riešenie 3" sheetId="11" r:id="rId11"/>
    <sheet name="Úloha 4" sheetId="12" r:id="rId12"/>
    <sheet name="Riešenie 4" sheetId="13" r:id="rId13"/>
  </sheets>
  <definedNames>
    <definedName name="DOLNÝ">'Úloha 2'!$K$11</definedName>
    <definedName name="HORNÝ">'Úloha 2'!$K$8</definedName>
  </definedNames>
  <calcPr fullCalcOnLoad="1"/>
</workbook>
</file>

<file path=xl/comments5.xml><?xml version="1.0" encoding="utf-8"?>
<comments xmlns="http://schemas.openxmlformats.org/spreadsheetml/2006/main">
  <authors>
    <author>x</author>
  </authors>
  <commentList>
    <comment ref="B10" authorId="0">
      <text>
        <r>
          <rPr>
            <b/>
            <sz val="10"/>
            <rFont val="Tahoma"/>
            <family val="2"/>
          </rPr>
          <t>Zamieňajte v oblasti B10:B20 číselne hodnoty a pozorujte výsledok</t>
        </r>
      </text>
    </comment>
  </commentList>
</comments>
</file>

<file path=xl/sharedStrings.xml><?xml version="1.0" encoding="utf-8"?>
<sst xmlns="http://schemas.openxmlformats.org/spreadsheetml/2006/main" count="303" uniqueCount="129">
  <si>
    <t>Čísla v riadku 4 sformátujte tak, aby hodnoty do 100 boli zelené, hodnota 100 a vyššie ostali čierne.</t>
  </si>
  <si>
    <t xml:space="preserve">Čísla v riadku 10 a bunky pod nimi sformátujte tak, aby záporné hodnoty boli červené, nula a čísla </t>
  </si>
  <si>
    <t>že majú potrebný formát.</t>
  </si>
  <si>
    <t xml:space="preserve">Čísla v riadku 17 a bunky pod nimi sformátujte tak, aby záporné hodnoty mali červené pozadie a zele- </t>
  </si>
  <si>
    <t>né písmo, nula a čísla do 100 zelené pozadie a biele písmo a ostatné čierne písmo na bielom pozadí.</t>
  </si>
  <si>
    <t>Naplňte potom bunky B18 až J18 hodnotami a presvedčte sa o tom, že majú potrebný formát.</t>
  </si>
  <si>
    <t>Čísla v riadku 22 sformátujte tak, aby hodnoty do 100 boli zelené, hodnota 100 a vyššie modré.</t>
  </si>
  <si>
    <t>Polročná  klasifikácia  triedy</t>
  </si>
  <si>
    <t>Pc</t>
  </si>
  <si>
    <t>Meno a priezvisko</t>
  </si>
  <si>
    <t>Cel.p</t>
  </si>
  <si>
    <t>Priem</t>
  </si>
  <si>
    <t>Sp</t>
  </si>
  <si>
    <t>Sj</t>
  </si>
  <si>
    <t>Aj</t>
  </si>
  <si>
    <t>Nj</t>
  </si>
  <si>
    <t>Dej</t>
  </si>
  <si>
    <t>Geo</t>
  </si>
  <si>
    <t>Mat</t>
  </si>
  <si>
    <t>Fyz</t>
  </si>
  <si>
    <t xml:space="preserve">  Ch</t>
  </si>
  <si>
    <t>B</t>
  </si>
  <si>
    <t>IVT</t>
  </si>
  <si>
    <t>Tv</t>
  </si>
  <si>
    <t>Pz</t>
  </si>
  <si>
    <t>Sucet</t>
  </si>
  <si>
    <t>MENO</t>
  </si>
  <si>
    <t>Január</t>
  </si>
  <si>
    <t>Február</t>
  </si>
  <si>
    <t>Marec</t>
  </si>
  <si>
    <t>Apríl</t>
  </si>
  <si>
    <t>Máj</t>
  </si>
  <si>
    <t>Jún</t>
  </si>
  <si>
    <t>Mesiac</t>
  </si>
  <si>
    <t>Priemerná mzda</t>
  </si>
  <si>
    <t>mzdy vo firme, sa podfarbili na červeno.</t>
  </si>
  <si>
    <t>Rovnako sa podfarbia aj mená zamestnancov v tom istom riadku.</t>
  </si>
  <si>
    <t>HORNÝ</t>
  </si>
  <si>
    <t>DOLNÝ</t>
  </si>
  <si>
    <t xml:space="preserve"> Naopak, bunky priemernej mzdy tých zamestnancov, priemerná mzda ktorých je menej ako násobok priemernej mzdy</t>
  </si>
  <si>
    <t>Rovnakou farbou sa vyznačí pozadie buniek obsahujúcich meno zamestnanca v tom istom riadku.</t>
  </si>
  <si>
    <t>Využite možnosť ľahkej zmeny pomenovanej bunky.</t>
  </si>
  <si>
    <t>Číslo vodomera</t>
  </si>
  <si>
    <t>Počiatočný stav</t>
  </si>
  <si>
    <t>Koncový stav</t>
  </si>
  <si>
    <t>Typ vodomera</t>
  </si>
  <si>
    <t>Spotreba</t>
  </si>
  <si>
    <t>Účtovaná hodnota</t>
  </si>
  <si>
    <t>vzorce, ktoré vypočítajú spotrebu vody a cenu, ktorú nájomník zaplatí.</t>
  </si>
  <si>
    <t>rátajte aj s možnosťou pretočenia vodomera.</t>
  </si>
  <si>
    <t>meno nájomníka a číslo vodomera tak, aby u týchto vodomerov sa pozadie buniek s menom nájomníka a číslom</t>
  </si>
  <si>
    <t>jeho vodomera podfarbilo.</t>
  </si>
  <si>
    <t xml:space="preserve">     V tabuľke umiestnenej nižšie sú údaje o odčítaní vodomera niekoľkých nájomníkov bytov. Je potrebné doplniť</t>
  </si>
  <si>
    <t>Úloha:</t>
  </si>
  <si>
    <t>a pozorujte, že pozadie buniek sa mení v závislosti od toho, aké čísla sú tam momentálne dané.</t>
  </si>
  <si>
    <t>do 100 modré a ostatné čierne. Naplňte potom bunky B11 až J11 hodnotami a presvedčte sa o tom,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</si>
  <si>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</si>
  <si>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</si>
  <si>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</si>
  <si>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</si>
  <si>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</si>
  <si>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</si>
  <si>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</si>
  <si>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</si>
  <si>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</si>
  <si>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Hrebenda Martin</t>
  </si>
  <si>
    <t>Humeňanský Mikuláš</t>
  </si>
  <si>
    <t>Komár Juraj</t>
  </si>
  <si>
    <t>Lenský Jozef</t>
  </si>
  <si>
    <t>Lupták Mojmír</t>
  </si>
  <si>
    <t>10. Riešenie 3 - riešenie úlohy 3</t>
  </si>
  <si>
    <t>11. Úloha 4 - úloha o platbe vodárom</t>
  </si>
  <si>
    <t>12. Riešenie 4 - riešenie úlohy 4</t>
  </si>
  <si>
    <t>9.   Úloha 3 - podmienené formátovanie podľa vzorca</t>
  </si>
  <si>
    <t>8.   Riešenie 2 - riešenie úlohy 2</t>
  </si>
  <si>
    <t>7.   Úloha 2 - podmienené formátovanie podľa vzorca</t>
  </si>
  <si>
    <t>6.   Riešenie 1 - riešenie úlohy 1</t>
  </si>
  <si>
    <t>5.   Úloha 1 - podmienené formátovanie podľa vzorca</t>
  </si>
  <si>
    <t xml:space="preserve">          Ostatní žiaci budú mať pozadie buniek biele (bez vzorky).</t>
  </si>
  <si>
    <t>Mamrillová Ema</t>
  </si>
  <si>
    <t>Mochovič Pavel</t>
  </si>
  <si>
    <t>Pandák Rastislav</t>
  </si>
  <si>
    <t>Polanská Lucia</t>
  </si>
  <si>
    <t>Romanová Brigitta</t>
  </si>
  <si>
    <t>Skalný Peter</t>
  </si>
  <si>
    <t>Sučanská Štefánia</t>
  </si>
  <si>
    <t>Šimkovský Ján</t>
  </si>
  <si>
    <t>Šponták Martin</t>
  </si>
  <si>
    <t>Toman Marián</t>
  </si>
  <si>
    <t>Vajdička Jozef</t>
  </si>
  <si>
    <t>Zuskáčová Lenka</t>
  </si>
  <si>
    <t>Zubrianská Štefánia</t>
  </si>
  <si>
    <t>Žitňanská Karmen</t>
  </si>
  <si>
    <t>Tento zošit obsahuje hárky:</t>
  </si>
  <si>
    <t>1.   Pokusy - hárok na vlastné precvičovanie a pokusy</t>
  </si>
  <si>
    <t xml:space="preserve">V tabuľke vidíme prehľad o mzdách zamestnancov za  1. polrok. Vložte do stĺpca I vzorce na výpočet </t>
  </si>
  <si>
    <t>a štvormiestny hodnotu 10 000.</t>
  </si>
  <si>
    <t>Blažek Ján</t>
  </si>
  <si>
    <t>Možné riešenie úlohy 1:</t>
  </si>
  <si>
    <t>Možné riešenie úlohy 2:</t>
  </si>
  <si>
    <t>2.   Cvičenie 1 - jednoduché podmienené formátovanie oblastí</t>
  </si>
  <si>
    <t>3.   Cvičenie 2 - podmienené formátovanie oblasti s použitím vzorca</t>
  </si>
  <si>
    <t>mzda ktorých prevýšila  násobok priemernej mzdy hodnotou HORNÝ (uloženou v bunke K8)  podfarbili na zeleno.</t>
  </si>
  <si>
    <t>priemernej mzdy a sformátujte oblasť I11:I25 tak, aby sa bunky priemernej mzdy tých zamestnancov,</t>
  </si>
  <si>
    <t>priemernej mzdy a sformátujte oblasť I11:I25 tak, aby sa bunky priemernej mzdy tých zamestnancov vo firme,</t>
  </si>
  <si>
    <t xml:space="preserve">           - žiaci s celkovým prospechom PV budú mať pozadie bunky (vzorka) svetloružové</t>
  </si>
  <si>
    <t xml:space="preserve">           - žiaci s celkovým prospechom PVD budú mať pozadie bunky (vzorka) jasnomodré</t>
  </si>
  <si>
    <t xml:space="preserve">           - žiaci, ktorí neprospeli budú mať pozadie bunky (vzorka) fialové</t>
  </si>
  <si>
    <t>mzda ktorých prevýšila 1,5-násobok priemernej mzdy vo firme, podfarbili na zeleno. Naopak, bunky</t>
  </si>
  <si>
    <t>priemernej mzdy tých zamestnancov, priemerná mzda ktorých je menej ako 0,8-násobok priemernej</t>
  </si>
  <si>
    <t>zamestnancov firmy danou hodnotou DOLNÝ, uloženej v bunke K11, sa podfarbili na červeno.</t>
  </si>
  <si>
    <t>Priemer</t>
  </si>
  <si>
    <t>aj za tzv. stočné.</t>
  </si>
  <si>
    <t xml:space="preserve">     Pracovníci vodární chcú vymeniť vodomery, u ktorých došlo k pretočeniu. Sformátujte preto oblasť obsahujúcu</t>
  </si>
  <si>
    <t>Riešenie úlohy 4 o vyučtovaní spotreby vody:</t>
  </si>
  <si>
    <t>4.   Riešenie 2 - riešenie cvičenia 2</t>
  </si>
  <si>
    <t>Naformátujte (prázdne) bunky B10 až B20 tak, aby bolo pozadie buniek zelené v prípade, že obsah</t>
  </si>
  <si>
    <t>bunky je väčší, ako aritmetický priemer v oblasti B10:B20. Potom rôzne napĺňajte oblasť B10:B20</t>
  </si>
  <si>
    <r>
      <t>Úloha:</t>
    </r>
    <r>
      <rPr>
        <b/>
        <sz val="12"/>
        <color indexed="20"/>
        <rFont val="Arial"/>
        <family val="2"/>
      </rPr>
      <t xml:space="preserve"> V klasifikačnom hárku v nasledujúcej tabuľke sformátujte oblasť D12:D40 takto:</t>
    </r>
  </si>
  <si>
    <r>
      <t xml:space="preserve">     Vodomery sú dvoch typov: trojmiestny, ktorý ukazuje najväčšiu hodnotu 999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 xml:space="preserve"> a štvormiestny, s najväčšou</t>
    </r>
  </si>
  <si>
    <r>
      <t>merateľnou hodnotou 9999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 xml:space="preserve">. Typ vodomera je uvedený v tabuľke: trojmiestny má uvedenú hodnotu 1000 </t>
    </r>
  </si>
  <si>
    <r>
      <t xml:space="preserve">     Občas dôjde k tzv. pretočeniu vodomera. Napríklad, ak trojmiestny vodomer má počiatočný stav 950 m</t>
    </r>
    <r>
      <rPr>
        <b/>
        <vertAlign val="superscript"/>
        <sz val="11"/>
        <color indexed="20"/>
        <rFont val="Arial"/>
        <family val="2"/>
      </rPr>
      <t>3</t>
    </r>
  </si>
  <si>
    <r>
      <t>a spotrebovalo sa 200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>, neukazuje hodnotu 1150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>, ale iba 150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>. Podobne, ak by štvormiestny vodomer</t>
    </r>
  </si>
  <si>
    <r>
      <t>mal počiatočnú hodnotu 9950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 xml:space="preserve"> a spotrebovalo by sa 200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>, bude ukazovať iba 150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>. Pri výpočte spotreby</t>
    </r>
  </si>
  <si>
    <r>
      <t xml:space="preserve">     Účtovaná hodnota sa vypočíta tak, že sa cena za 1 m</t>
    </r>
    <r>
      <rPr>
        <b/>
        <vertAlign val="superscript"/>
        <sz val="11"/>
        <color indexed="20"/>
        <rFont val="Arial"/>
        <family val="2"/>
      </rPr>
      <t>3</t>
    </r>
    <r>
      <rPr>
        <b/>
        <sz val="11"/>
        <color indexed="20"/>
        <rFont val="Arial"/>
        <family val="2"/>
      </rPr>
      <t xml:space="preserve"> vynásobí spotrebou a taká istá hodnota sa zaráta aj za</t>
    </r>
  </si>
  <si>
    <r>
      <t>Cena za 1 m</t>
    </r>
    <r>
      <rPr>
        <b/>
        <vertAlign val="superscript"/>
        <sz val="11"/>
        <rFont val="Arial"/>
        <family val="2"/>
      </rPr>
      <t>3</t>
    </r>
  </si>
  <si>
    <r>
      <t>Cena za 1 m</t>
    </r>
    <r>
      <rPr>
        <vertAlign val="superscript"/>
        <sz val="10"/>
        <rFont val="Arial"/>
        <family val="2"/>
      </rPr>
      <t>3</t>
    </r>
  </si>
  <si>
    <r>
      <t>Kapitola 5:</t>
    </r>
    <r>
      <rPr>
        <sz val="14"/>
        <rFont val="Arial"/>
        <family val="2"/>
      </rPr>
      <t xml:space="preserve">      </t>
    </r>
    <r>
      <rPr>
        <b/>
        <u val="single"/>
        <sz val="14"/>
        <color indexed="23"/>
        <rFont val="Arial"/>
        <family val="2"/>
      </rPr>
      <t>Podmienené formátovanie</t>
    </r>
  </si>
  <si>
    <t>Excel v príkladoch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</si>
</sst>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_)"/>
    <numFmt numFmtId="174" formatCode="000000"/>
    <numFmt numFmtId="175" formatCode="#,##0.00\ &quot;Sk&quot;"/>
    <numFmt numFmtId="176" formatCode="0000"/>
    <numFmt numFmtId="177" formatCode="00000"/>
    <numFmt numFmtId="178" formatCode="000"/>
  </numFmts>
  <fonts count="71">
    <font>
      <sz val="10"/>
      <name val="Arial CE"/>
      <family val="0"/>
    </font>
    <font>
      <b/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16"/>
      <name val="Arial"/>
      <family val="2"/>
    </font>
    <font>
      <sz val="10"/>
      <color indexed="56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2"/>
    </font>
    <font>
      <b/>
      <u val="single"/>
      <sz val="16"/>
      <color indexed="20"/>
      <name val="Arial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17"/>
      <name val="Arial"/>
      <family val="2"/>
    </font>
    <font>
      <u val="single"/>
      <sz val="24"/>
      <color indexed="17"/>
      <name val="Arial"/>
      <family val="2"/>
    </font>
    <font>
      <b/>
      <u val="single"/>
      <sz val="18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2"/>
      <color indexed="2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1"/>
      <color indexed="20"/>
      <name val="Arial"/>
      <family val="2"/>
    </font>
    <font>
      <b/>
      <vertAlign val="superscript"/>
      <sz val="11"/>
      <color indexed="2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b/>
      <u val="single"/>
      <sz val="24"/>
      <color indexed="17"/>
      <name val="Arial"/>
      <family val="2"/>
    </font>
    <font>
      <vertAlign val="superscript"/>
      <sz val="10"/>
      <name val="Arial"/>
      <family val="2"/>
    </font>
    <font>
      <u val="single"/>
      <sz val="14"/>
      <color indexed="17"/>
      <name val="Arial"/>
      <family val="2"/>
    </font>
    <font>
      <sz val="14"/>
      <name val="Arial"/>
      <family val="2"/>
    </font>
    <font>
      <b/>
      <u val="single"/>
      <sz val="14"/>
      <color indexed="23"/>
      <name val="Arial"/>
      <family val="2"/>
    </font>
    <font>
      <b/>
      <sz val="11"/>
      <color indexed="17"/>
      <name val="Arial"/>
      <family val="2"/>
    </font>
    <font>
      <b/>
      <sz val="24"/>
      <color indexed="12"/>
      <name val="Arial CE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/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 style="thin"/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/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/>
      <top style="thick">
        <color indexed="17"/>
      </top>
      <bottom style="thick">
        <color indexed="17"/>
      </bottom>
    </border>
    <border>
      <left style="thin"/>
      <right style="thin"/>
      <top style="thick">
        <color indexed="17"/>
      </top>
      <bottom style="thick">
        <color indexed="17"/>
      </bottom>
    </border>
    <border>
      <left style="thin"/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/>
      <top style="thick">
        <color indexed="17"/>
      </top>
      <bottom style="thin"/>
    </border>
    <border>
      <left style="thin"/>
      <right style="thin"/>
      <top style="thick">
        <color indexed="17"/>
      </top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ck">
        <color indexed="17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34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2" fontId="4" fillId="34" borderId="13" xfId="0" applyNumberFormat="1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4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>
      <alignment/>
    </xf>
    <xf numFmtId="2" fontId="4" fillId="34" borderId="16" xfId="0" applyNumberFormat="1" applyFont="1" applyFill="1" applyBorder="1" applyAlignment="1">
      <alignment/>
    </xf>
    <xf numFmtId="0" fontId="4" fillId="34" borderId="17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2" fontId="4" fillId="34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1" xfId="0" applyFont="1" applyBorder="1" applyAlignment="1">
      <alignment horizontal="center"/>
    </xf>
    <xf numFmtId="0" fontId="4" fillId="34" borderId="32" xfId="0" applyFont="1" applyFill="1" applyBorder="1" applyAlignment="1" applyProtection="1">
      <alignment/>
      <protection locked="0"/>
    </xf>
    <xf numFmtId="0" fontId="15" fillId="0" borderId="12" xfId="0" applyFont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4" fillId="34" borderId="34" xfId="0" applyFont="1" applyFill="1" applyBorder="1" applyAlignment="1" applyProtection="1">
      <alignment/>
      <protection locked="0"/>
    </xf>
    <xf numFmtId="0" fontId="15" fillId="0" borderId="15" xfId="0" applyFont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4" fillId="34" borderId="36" xfId="0" applyFont="1" applyFill="1" applyBorder="1" applyAlignment="1" applyProtection="1">
      <alignment/>
      <protection locked="0"/>
    </xf>
    <xf numFmtId="0" fontId="15" fillId="0" borderId="31" xfId="0" applyFont="1" applyBorder="1" applyAlignment="1">
      <alignment/>
    </xf>
    <xf numFmtId="2" fontId="4" fillId="34" borderId="37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4" fillId="0" borderId="38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4" fillId="0" borderId="0" xfId="0" applyNumberFormat="1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Fill="1" applyBorder="1" applyAlignment="1" applyProtection="1">
      <alignment/>
      <protection locked="0"/>
    </xf>
    <xf numFmtId="172" fontId="4" fillId="0" borderId="40" xfId="0" applyNumberFormat="1" applyFont="1" applyFill="1" applyBorder="1" applyAlignment="1" applyProtection="1">
      <alignment/>
      <protection locked="0"/>
    </xf>
    <xf numFmtId="2" fontId="4" fillId="0" borderId="40" xfId="0" applyNumberFormat="1" applyFont="1" applyFill="1" applyBorder="1" applyAlignment="1" applyProtection="1">
      <alignment/>
      <protection locked="0"/>
    </xf>
    <xf numFmtId="173" fontId="4" fillId="0" borderId="40" xfId="0" applyNumberFormat="1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172" fontId="4" fillId="0" borderId="40" xfId="0" applyNumberFormat="1" applyFont="1" applyFill="1" applyBorder="1" applyAlignment="1" applyProtection="1">
      <alignment horizontal="center"/>
      <protection locked="0"/>
    </xf>
    <xf numFmtId="173" fontId="4" fillId="0" borderId="41" xfId="0" applyNumberFormat="1" applyFont="1" applyFill="1" applyBorder="1" applyAlignment="1" applyProtection="1">
      <alignment horizontal="center"/>
      <protection locked="0"/>
    </xf>
    <xf numFmtId="173" fontId="21" fillId="0" borderId="42" xfId="0" applyNumberFormat="1" applyFont="1" applyFill="1" applyBorder="1" applyAlignment="1" applyProtection="1">
      <alignment horizontal="center"/>
      <protection locked="0"/>
    </xf>
    <xf numFmtId="0" fontId="21" fillId="0" borderId="43" xfId="0" applyFont="1" applyFill="1" applyBorder="1" applyAlignment="1" applyProtection="1">
      <alignment horizontal="center"/>
      <protection locked="0"/>
    </xf>
    <xf numFmtId="172" fontId="21" fillId="0" borderId="38" xfId="0" applyNumberFormat="1" applyFont="1" applyFill="1" applyBorder="1" applyAlignment="1" applyProtection="1">
      <alignment/>
      <protection locked="0"/>
    </xf>
    <xf numFmtId="172" fontId="4" fillId="0" borderId="0" xfId="0" applyNumberFormat="1" applyFont="1" applyAlignment="1" applyProtection="1">
      <alignment horizontal="left"/>
      <protection locked="0"/>
    </xf>
    <xf numFmtId="0" fontId="4" fillId="0" borderId="32" xfId="0" applyFont="1" applyBorder="1" applyAlignment="1">
      <alignment horizontal="center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173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73" fontId="4" fillId="0" borderId="33" xfId="0" applyNumberFormat="1" applyFont="1" applyFill="1" applyBorder="1" applyAlignment="1" applyProtection="1">
      <alignment horizontal="center"/>
      <protection locked="0"/>
    </xf>
    <xf numFmtId="0" fontId="21" fillId="0" borderId="38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34" xfId="0" applyFont="1" applyBorder="1" applyAlignment="1">
      <alignment horizontal="center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3" fontId="4" fillId="0" borderId="35" xfId="0" applyNumberFormat="1" applyFont="1" applyFill="1" applyBorder="1" applyAlignment="1" applyProtection="1">
      <alignment horizontal="center"/>
      <protection locked="0"/>
    </xf>
    <xf numFmtId="173" fontId="21" fillId="0" borderId="44" xfId="0" applyNumberFormat="1" applyFont="1" applyFill="1" applyBorder="1" applyAlignment="1" applyProtection="1">
      <alignment horizontal="center"/>
      <protection locked="0"/>
    </xf>
    <xf numFmtId="0" fontId="21" fillId="0" borderId="45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2" fontId="4" fillId="0" borderId="31" xfId="0" applyNumberFormat="1" applyFont="1" applyFill="1" applyBorder="1" applyAlignment="1" applyProtection="1">
      <alignment horizontal="center"/>
      <protection locked="0"/>
    </xf>
    <xf numFmtId="173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73" fontId="4" fillId="0" borderId="3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2" fontId="21" fillId="0" borderId="0" xfId="0" applyNumberFormat="1" applyFont="1" applyFill="1" applyBorder="1" applyAlignment="1" applyProtection="1">
      <alignment/>
      <protection locked="0"/>
    </xf>
    <xf numFmtId="0" fontId="21" fillId="0" borderId="4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3" fontId="21" fillId="0" borderId="43" xfId="0" applyNumberFormat="1" applyFont="1" applyFill="1" applyBorder="1" applyAlignment="1" applyProtection="1">
      <alignment horizontal="center"/>
      <protection locked="0"/>
    </xf>
    <xf numFmtId="173" fontId="21" fillId="0" borderId="45" xfId="0" applyNumberFormat="1" applyFont="1" applyFill="1" applyBorder="1" applyAlignment="1" applyProtection="1">
      <alignment horizontal="center"/>
      <protection locked="0"/>
    </xf>
    <xf numFmtId="2" fontId="21" fillId="0" borderId="42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Alignment="1">
      <alignment/>
    </xf>
    <xf numFmtId="0" fontId="22" fillId="0" borderId="0" xfId="0" applyFont="1" applyAlignment="1">
      <alignment/>
    </xf>
    <xf numFmtId="175" fontId="4" fillId="0" borderId="4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0" fontId="26" fillId="0" borderId="47" xfId="0" applyFont="1" applyFill="1" applyBorder="1" applyAlignment="1" applyProtection="1">
      <alignment/>
      <protection locked="0"/>
    </xf>
    <xf numFmtId="174" fontId="4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37" borderId="15" xfId="0" applyFont="1" applyFill="1" applyBorder="1" applyAlignment="1">
      <alignment/>
    </xf>
    <xf numFmtId="175" fontId="4" fillId="35" borderId="16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0" fontId="26" fillId="0" borderId="48" xfId="0" applyFont="1" applyFill="1" applyBorder="1" applyAlignment="1" applyProtection="1">
      <alignment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175" fontId="4" fillId="35" borderId="18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2" fontId="4" fillId="34" borderId="33" xfId="0" applyNumberFormat="1" applyFont="1" applyFill="1" applyBorder="1" applyAlignment="1">
      <alignment horizontal="right" indent="1"/>
    </xf>
    <xf numFmtId="2" fontId="4" fillId="34" borderId="35" xfId="0" applyNumberFormat="1" applyFont="1" applyFill="1" applyBorder="1" applyAlignment="1">
      <alignment horizontal="right" indent="1"/>
    </xf>
    <xf numFmtId="2" fontId="4" fillId="34" borderId="37" xfId="0" applyNumberFormat="1" applyFont="1" applyFill="1" applyBorder="1" applyAlignment="1">
      <alignment horizontal="right" inden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36" applyFont="1" applyAlignment="1" applyProtection="1">
      <alignment/>
      <protection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24" fillId="0" borderId="56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4" fillId="0" borderId="5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"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0</xdr:col>
      <xdr:colOff>428625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" y="142875"/>
          <a:ext cx="180975" cy="285750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0</xdr:rowOff>
    </xdr:from>
    <xdr:to>
      <xdr:col>0</xdr:col>
      <xdr:colOff>409575</xdr:colOff>
      <xdr:row>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28600" y="847725"/>
          <a:ext cx="180975" cy="285750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247650</xdr:colOff>
      <xdr:row>12</xdr:row>
      <xdr:rowOff>28575</xdr:rowOff>
    </xdr:from>
    <xdr:to>
      <xdr:col>0</xdr:col>
      <xdr:colOff>438150</xdr:colOff>
      <xdr:row>13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47650" y="2047875"/>
          <a:ext cx="180975" cy="285750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247650</xdr:colOff>
      <xdr:row>18</xdr:row>
      <xdr:rowOff>123825</xdr:rowOff>
    </xdr:from>
    <xdr:to>
      <xdr:col>0</xdr:col>
      <xdr:colOff>438150</xdr:colOff>
      <xdr:row>20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47650" y="3143250"/>
          <a:ext cx="180975" cy="295275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57150</xdr:rowOff>
    </xdr:from>
    <xdr:to>
      <xdr:col>0</xdr:col>
      <xdr:colOff>600075</xdr:colOff>
      <xdr:row>1</xdr:row>
      <xdr:rowOff>361950</xdr:rowOff>
    </xdr:to>
    <xdr:sp>
      <xdr:nvSpPr>
        <xdr:cNvPr id="1" name="AutoShape 2"/>
        <xdr:cNvSpPr>
          <a:spLocks/>
        </xdr:cNvSpPr>
      </xdr:nvSpPr>
      <xdr:spPr>
        <a:xfrm>
          <a:off x="276225" y="219075"/>
          <a:ext cx="323850" cy="30480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0</xdr:col>
      <xdr:colOff>361950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1925" y="180975"/>
          <a:ext cx="200025" cy="3810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28575</xdr:rowOff>
    </xdr:from>
    <xdr:to>
      <xdr:col>0</xdr:col>
      <xdr:colOff>381000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0025" y="95250"/>
          <a:ext cx="180975" cy="3333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66675</xdr:rowOff>
    </xdr:from>
    <xdr:to>
      <xdr:col>0</xdr:col>
      <xdr:colOff>561975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8600" y="228600"/>
          <a:ext cx="333375" cy="3143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0</xdr:col>
      <xdr:colOff>381000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200025" y="95250"/>
          <a:ext cx="190500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0</xdr:col>
      <xdr:colOff>514350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00025" y="180975"/>
          <a:ext cx="314325" cy="314325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390525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09550" y="114300"/>
          <a:ext cx="180975" cy="3619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57150</xdr:rowOff>
    </xdr:from>
    <xdr:to>
      <xdr:col>0</xdr:col>
      <xdr:colOff>428625</xdr:colOff>
      <xdr:row>1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95250" y="219075"/>
          <a:ext cx="323850" cy="304800"/>
        </a:xfrm>
        <a:prstGeom prst="smileyFace">
          <a:avLst/>
        </a:prstGeom>
        <a:solidFill>
          <a:srgbClr val="FFCC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0</xdr:col>
      <xdr:colOff>266700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190500"/>
          <a:ext cx="180975" cy="371475"/>
        </a:xfrm>
        <a:prstGeom prst="rightArrow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ownloads/excel_v_prikladoch-5(podmienene_formatovanie).xls" TargetMode="External" /><Relationship Id="rId2" Type="http://schemas.openxmlformats.org/officeDocument/2006/relationships/hyperlink" Target="../../Downloads/excel_v_prikladoch-5(podmienene_formatovanie).xls" TargetMode="External" /><Relationship Id="rId3" Type="http://schemas.openxmlformats.org/officeDocument/2006/relationships/hyperlink" Target="../../Downloads/excel_v_prikladoch-5(podmienene_formatovanie).xls" TargetMode="External" /><Relationship Id="rId4" Type="http://schemas.openxmlformats.org/officeDocument/2006/relationships/hyperlink" Target="../../Downloads/excel_v_prikladoch-5(podmienene_formatovanie).xls" TargetMode="External" /><Relationship Id="rId5" Type="http://schemas.openxmlformats.org/officeDocument/2006/relationships/hyperlink" Target="../../Downloads/excel_v_prikladoch-5(podmienene_formatovanie).xls" TargetMode="External" /><Relationship Id="rId6" Type="http://schemas.openxmlformats.org/officeDocument/2006/relationships/hyperlink" Target="../../Downloads/excel_v_prikladoch-5(podmienene_formatovanie).xls" TargetMode="External" /><Relationship Id="rId7" Type="http://schemas.openxmlformats.org/officeDocument/2006/relationships/hyperlink" Target="../../Downloads/excel_v_prikladoch-5(podmienene_formatovanie).xls" TargetMode="External" /><Relationship Id="rId8" Type="http://schemas.openxmlformats.org/officeDocument/2006/relationships/hyperlink" Target="../../Downloads/excel_v_prikladoch-5(podmienene_formatovanie).xls" TargetMode="External" /><Relationship Id="rId9" Type="http://schemas.openxmlformats.org/officeDocument/2006/relationships/hyperlink" Target="../../Downloads/excel_v_prikladoch-5(podmienene_formatovanie).xls" TargetMode="External" /><Relationship Id="rId10" Type="http://schemas.openxmlformats.org/officeDocument/2006/relationships/hyperlink" Target="../../Downloads/excel_v_prikladoch-5(podmienene_formatovanie).xls" TargetMode="External" /><Relationship Id="rId11" Type="http://schemas.openxmlformats.org/officeDocument/2006/relationships/hyperlink" Target="../../Downloads/excel_v_prikladoch-5(podmienene_formatovanie).xls" TargetMode="External" /><Relationship Id="rId12" Type="http://schemas.openxmlformats.org/officeDocument/2006/relationships/hyperlink" Target="../../Downloads/excel_v_prikladoch-5(podmienene_formatovanie).xls" TargetMode="Externa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3:R20"/>
  <sheetViews>
    <sheetView showGridLines="0" showRowColHeaders="0" tabSelected="1" zoomScalePageLayoutView="0" workbookViewId="0" topLeftCell="A7">
      <selection activeCell="C11" sqref="C11:I11"/>
    </sheetView>
  </sheetViews>
  <sheetFormatPr defaultColWidth="9.00390625" defaultRowHeight="12.75"/>
  <cols>
    <col min="1" max="1" width="0.2421875" style="1" customWidth="1"/>
    <col min="2" max="8" width="9.125" style="1" customWidth="1"/>
    <col min="9" max="9" width="13.625" style="1" customWidth="1"/>
    <col min="10" max="16384" width="9.125" style="1" customWidth="1"/>
  </cols>
  <sheetData>
    <row r="1" ht="3.75" customHeight="1"/>
    <row r="3" ht="30">
      <c r="C3" s="137" t="s">
        <v>128</v>
      </c>
    </row>
    <row r="4" ht="7.5" customHeight="1"/>
    <row r="5" ht="18" customHeight="1">
      <c r="C5" s="133" t="s">
        <v>127</v>
      </c>
    </row>
    <row r="6" ht="18" customHeight="1">
      <c r="C6" s="133"/>
    </row>
    <row r="7" ht="18" customHeight="1">
      <c r="C7" s="132" t="s">
        <v>93</v>
      </c>
    </row>
    <row r="9" spans="2:18" ht="18" customHeight="1">
      <c r="B9" s="138"/>
      <c r="C9" s="139" t="s">
        <v>94</v>
      </c>
      <c r="D9" s="139"/>
      <c r="E9" s="139"/>
      <c r="F9" s="139"/>
      <c r="G9" s="139"/>
      <c r="H9" s="139"/>
      <c r="I9" s="139"/>
      <c r="J9" s="131"/>
      <c r="K9" s="131"/>
      <c r="L9" s="131"/>
      <c r="M9" s="131"/>
      <c r="N9" s="131"/>
      <c r="O9" s="131"/>
      <c r="P9" s="131"/>
      <c r="Q9" s="131"/>
      <c r="R9" s="131"/>
    </row>
    <row r="10" spans="2:18" ht="18" customHeight="1">
      <c r="B10" s="138"/>
      <c r="C10" s="139" t="s">
        <v>100</v>
      </c>
      <c r="D10" s="139"/>
      <c r="E10" s="139"/>
      <c r="F10" s="139"/>
      <c r="G10" s="139"/>
      <c r="H10" s="139"/>
      <c r="I10" s="139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2:18" ht="18" customHeight="1">
      <c r="B11" s="138"/>
      <c r="C11" s="139" t="s">
        <v>101</v>
      </c>
      <c r="D11" s="139"/>
      <c r="E11" s="139"/>
      <c r="F11" s="139"/>
      <c r="G11" s="139"/>
      <c r="H11" s="139"/>
      <c r="I11" s="139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2:18" ht="18" customHeight="1">
      <c r="B12" s="138"/>
      <c r="C12" s="139" t="s">
        <v>115</v>
      </c>
      <c r="D12" s="139"/>
      <c r="E12" s="139"/>
      <c r="F12" s="139"/>
      <c r="G12" s="139"/>
      <c r="H12" s="139"/>
      <c r="I12" s="139"/>
      <c r="J12" s="131"/>
      <c r="K12" s="131"/>
      <c r="L12" s="131"/>
      <c r="M12" s="131"/>
      <c r="N12" s="131"/>
      <c r="O12" s="131"/>
      <c r="P12" s="131"/>
      <c r="Q12" s="131"/>
      <c r="R12" s="131"/>
    </row>
    <row r="13" spans="2:18" ht="18" customHeight="1">
      <c r="B13" s="138"/>
      <c r="C13" s="139" t="s">
        <v>77</v>
      </c>
      <c r="D13" s="139"/>
      <c r="E13" s="139"/>
      <c r="F13" s="139"/>
      <c r="G13" s="139"/>
      <c r="H13" s="139"/>
      <c r="I13" s="139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2:18" ht="18" customHeight="1">
      <c r="B14" s="138"/>
      <c r="C14" s="139" t="s">
        <v>76</v>
      </c>
      <c r="D14" s="139"/>
      <c r="E14" s="139"/>
      <c r="F14" s="139"/>
      <c r="G14" s="139"/>
      <c r="H14" s="139"/>
      <c r="I14" s="139"/>
      <c r="J14" s="131"/>
      <c r="K14" s="131"/>
      <c r="L14" s="131"/>
      <c r="M14" s="131"/>
      <c r="N14" s="131"/>
      <c r="O14" s="131"/>
      <c r="P14" s="131"/>
      <c r="Q14" s="131"/>
      <c r="R14" s="131"/>
    </row>
    <row r="15" spans="2:18" ht="18" customHeight="1">
      <c r="B15" s="138"/>
      <c r="C15" s="139" t="s">
        <v>75</v>
      </c>
      <c r="D15" s="139"/>
      <c r="E15" s="139"/>
      <c r="F15" s="139"/>
      <c r="G15" s="139"/>
      <c r="H15" s="139"/>
      <c r="I15" s="139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2:18" ht="18" customHeight="1">
      <c r="B16" s="138"/>
      <c r="C16" s="139" t="s">
        <v>74</v>
      </c>
      <c r="D16" s="139"/>
      <c r="E16" s="139"/>
      <c r="F16" s="139"/>
      <c r="G16" s="139"/>
      <c r="H16" s="139"/>
      <c r="I16" s="139"/>
      <c r="J16" s="131"/>
      <c r="K16" s="131"/>
      <c r="L16" s="131"/>
      <c r="M16" s="131"/>
      <c r="N16" s="131"/>
      <c r="O16" s="131"/>
      <c r="P16" s="131"/>
      <c r="Q16" s="131"/>
      <c r="R16" s="131"/>
    </row>
    <row r="17" spans="2:18" ht="18" customHeight="1">
      <c r="B17" s="138"/>
      <c r="C17" s="139" t="s">
        <v>73</v>
      </c>
      <c r="D17" s="139"/>
      <c r="E17" s="139"/>
      <c r="F17" s="139"/>
      <c r="G17" s="139"/>
      <c r="H17" s="139"/>
      <c r="I17" s="139"/>
      <c r="J17" s="131"/>
      <c r="K17" s="131"/>
      <c r="L17" s="131"/>
      <c r="M17" s="131"/>
      <c r="N17" s="131"/>
      <c r="O17" s="131"/>
      <c r="P17" s="131"/>
      <c r="Q17" s="131"/>
      <c r="R17" s="131"/>
    </row>
    <row r="18" spans="2:18" ht="18" customHeight="1">
      <c r="B18" s="138"/>
      <c r="C18" s="139" t="s">
        <v>70</v>
      </c>
      <c r="D18" s="139"/>
      <c r="E18" s="139"/>
      <c r="F18" s="139"/>
      <c r="G18" s="139"/>
      <c r="H18" s="139"/>
      <c r="I18" s="139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2:18" ht="18" customHeight="1">
      <c r="B19" s="138"/>
      <c r="C19" s="139" t="s">
        <v>71</v>
      </c>
      <c r="D19" s="139"/>
      <c r="E19" s="139"/>
      <c r="F19" s="139"/>
      <c r="G19" s="139"/>
      <c r="H19" s="139"/>
      <c r="I19" s="139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2:18" ht="18" customHeight="1">
      <c r="B20" s="138"/>
      <c r="C20" s="139" t="s">
        <v>72</v>
      </c>
      <c r="D20" s="139"/>
      <c r="E20" s="139"/>
      <c r="F20" s="139"/>
      <c r="G20" s="139"/>
      <c r="H20" s="139"/>
      <c r="I20" s="139"/>
      <c r="J20" s="131"/>
      <c r="K20" s="131"/>
      <c r="L20" s="131"/>
      <c r="M20" s="131"/>
      <c r="N20" s="131"/>
      <c r="O20" s="131"/>
      <c r="P20" s="131"/>
      <c r="Q20" s="131"/>
      <c r="R20" s="131"/>
    </row>
  </sheetData>
  <sheetProtection/>
  <mergeCells count="12">
    <mergeCell ref="C9:I9"/>
    <mergeCell ref="C10:I10"/>
    <mergeCell ref="C11:I11"/>
    <mergeCell ref="C12:I12"/>
    <mergeCell ref="C17:I17"/>
    <mergeCell ref="C18:I18"/>
    <mergeCell ref="C19:I19"/>
    <mergeCell ref="C20:I20"/>
    <mergeCell ref="C13:I13"/>
    <mergeCell ref="C14:I14"/>
    <mergeCell ref="C15:I15"/>
    <mergeCell ref="C16:I16"/>
  </mergeCells>
  <hyperlinks>
    <hyperlink ref="C9:I9" r:id="rId1" display="../../Downloads/excel_v_prikladoch-5(podmienene_formatovanie).xls"/>
    <hyperlink ref="C10:I10" r:id="rId2" display="../../Downloads/excel_v_prikladoch-5(podmienene_formatovanie).xls"/>
    <hyperlink ref="C11:I11" r:id="rId3" display="../../Downloads/excel_v_prikladoch-5(podmienene_formatovanie).xls"/>
    <hyperlink ref="C13:I13" r:id="rId4" display="../../Downloads/excel_v_prikladoch-5(podmienene_formatovanie).xls"/>
    <hyperlink ref="C12:I12" r:id="rId5" display="../../Downloads/excel_v_prikladoch-5(podmienene_formatovanie).xls"/>
    <hyperlink ref="C14:I14" r:id="rId6" display="../../Downloads/excel_v_prikladoch-5(podmienene_formatovanie).xls"/>
    <hyperlink ref="C15:I15" r:id="rId7" display="../../Downloads/excel_v_prikladoch-5(podmienene_formatovanie).xls"/>
    <hyperlink ref="C16:I16" r:id="rId8" display="../../Downloads/excel_v_prikladoch-5(podmienene_formatovanie).xls"/>
    <hyperlink ref="C17:I17" r:id="rId9" display="../../Downloads/excel_v_prikladoch-5(podmienene_formatovanie).xls"/>
    <hyperlink ref="C18:I18" r:id="rId10" display="../../Downloads/excel_v_prikladoch-5(podmienene_formatovanie).xls"/>
    <hyperlink ref="C19:I19" r:id="rId11" display="../../Downloads/excel_v_prikladoch-5(podmienene_formatovanie).xls"/>
    <hyperlink ref="C20:I20" r:id="rId12" display="../../Downloads/excel_v_prikladoch-5(podmienene_formatovanie).xls"/>
  </hyperlinks>
  <printOptions/>
  <pageMargins left="0.787401575" right="0.787401575" top="0.984251969" bottom="0.984251969" header="0.4921259845" footer="0.4921259845"/>
  <pageSetup horizontalDpi="1200" verticalDpi="1200" orientation="portrait" paperSize="9" r:id="rId1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B2:X56"/>
  <sheetViews>
    <sheetView showGridLines="0" zoomScalePageLayoutView="0" workbookViewId="0" topLeftCell="A16">
      <selection activeCell="A1" sqref="A1"/>
    </sheetView>
  </sheetViews>
  <sheetFormatPr defaultColWidth="12.625" defaultRowHeight="12.75"/>
  <cols>
    <col min="1" max="1" width="7.25390625" style="1" customWidth="1"/>
    <col min="2" max="2" width="4.875" style="1" customWidth="1"/>
    <col min="3" max="3" width="25.375" style="1" customWidth="1"/>
    <col min="4" max="4" width="7.375" style="1" customWidth="1"/>
    <col min="5" max="5" width="6.625" style="59" customWidth="1"/>
    <col min="6" max="17" width="4.625" style="1" customWidth="1"/>
    <col min="18" max="19" width="7.375" style="1" hidden="1" customWidth="1"/>
    <col min="20" max="20" width="11.875" style="1" customWidth="1"/>
    <col min="21" max="16384" width="12.625" style="1" customWidth="1"/>
  </cols>
  <sheetData>
    <row r="2" ht="15.75">
      <c r="B2" s="58" t="s">
        <v>118</v>
      </c>
    </row>
    <row r="3" ht="15.75">
      <c r="B3" s="60" t="s">
        <v>105</v>
      </c>
    </row>
    <row r="4" ht="15.75">
      <c r="B4" s="60" t="s">
        <v>106</v>
      </c>
    </row>
    <row r="5" ht="15.75">
      <c r="B5" s="60" t="s">
        <v>107</v>
      </c>
    </row>
    <row r="6" ht="15.75">
      <c r="B6" s="60" t="s">
        <v>78</v>
      </c>
    </row>
    <row r="7" ht="12.75">
      <c r="B7" s="27"/>
    </row>
    <row r="8" spans="2:24" ht="30">
      <c r="B8" s="61" t="s">
        <v>7</v>
      </c>
      <c r="C8" s="62"/>
      <c r="D8" s="62"/>
      <c r="E8" s="63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2:24" ht="12.75">
      <c r="B9" s="27"/>
      <c r="C9" s="62"/>
      <c r="D9" s="62"/>
      <c r="E9" s="63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2:24" ht="15.75" thickBot="1">
      <c r="B10" s="64"/>
      <c r="C10" s="62"/>
      <c r="D10" s="62"/>
      <c r="E10" s="63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2:24" ht="16.5" thickBot="1" thickTop="1">
      <c r="B11" s="65"/>
      <c r="C11" s="66" t="s">
        <v>9</v>
      </c>
      <c r="D11" s="67" t="s">
        <v>10</v>
      </c>
      <c r="E11" s="68" t="s">
        <v>111</v>
      </c>
      <c r="F11" s="69" t="s">
        <v>12</v>
      </c>
      <c r="G11" s="69" t="s">
        <v>13</v>
      </c>
      <c r="H11" s="69" t="s">
        <v>14</v>
      </c>
      <c r="I11" s="69" t="s">
        <v>15</v>
      </c>
      <c r="J11" s="69" t="s">
        <v>16</v>
      </c>
      <c r="K11" s="70" t="s">
        <v>17</v>
      </c>
      <c r="L11" s="69" t="s">
        <v>18</v>
      </c>
      <c r="M11" s="69" t="s">
        <v>19</v>
      </c>
      <c r="N11" s="70" t="s">
        <v>20</v>
      </c>
      <c r="O11" s="71" t="s">
        <v>21</v>
      </c>
      <c r="P11" s="70" t="s">
        <v>22</v>
      </c>
      <c r="Q11" s="72" t="s">
        <v>23</v>
      </c>
      <c r="R11" s="73" t="s">
        <v>24</v>
      </c>
      <c r="S11" s="74" t="s">
        <v>25</v>
      </c>
      <c r="T11" s="75"/>
      <c r="U11" s="76"/>
      <c r="V11" s="76"/>
      <c r="W11" s="62"/>
      <c r="X11" s="62"/>
    </row>
    <row r="12" spans="2:24" ht="15.75" thickTop="1">
      <c r="B12" s="77">
        <v>1</v>
      </c>
      <c r="C12" s="78" t="s">
        <v>97</v>
      </c>
      <c r="D12" s="79" t="str">
        <f aca="true" t="shared" si="0" ref="D12:D40">IF(AND(AND(E12&lt;=1.5,F12=1),MAX(G12:Q12)&lt;=2),"PV",IF(AND(E12&lt;=2,MAX(G12:Q12)&lt;=3),"PVD",IF(MAX(G12:Q12)&lt;=4,"P","N")))</f>
        <v>PVD</v>
      </c>
      <c r="E12" s="80">
        <f aca="true" t="shared" si="1" ref="E12:E40">AVERAGE(G12:Q12)</f>
        <v>1.5454545454545454</v>
      </c>
      <c r="F12" s="81">
        <v>1</v>
      </c>
      <c r="G12" s="81">
        <v>2</v>
      </c>
      <c r="H12" s="82">
        <v>2</v>
      </c>
      <c r="I12" s="81">
        <v>2</v>
      </c>
      <c r="J12" s="81">
        <v>1</v>
      </c>
      <c r="K12" s="82">
        <v>1</v>
      </c>
      <c r="L12" s="81">
        <v>2</v>
      </c>
      <c r="M12" s="81">
        <v>2</v>
      </c>
      <c r="N12" s="82">
        <v>2</v>
      </c>
      <c r="O12" s="82">
        <v>1</v>
      </c>
      <c r="P12" s="82">
        <v>1</v>
      </c>
      <c r="Q12" s="83">
        <v>1</v>
      </c>
      <c r="R12" s="73">
        <f aca="true" t="shared" si="2" ref="R12:R40">COUNT(G12:Q12)</f>
        <v>11</v>
      </c>
      <c r="S12" s="74">
        <f aca="true" t="shared" si="3" ref="S12:S40">SUM(G12:Q12)</f>
        <v>17</v>
      </c>
      <c r="T12" s="84"/>
      <c r="U12" s="85"/>
      <c r="V12" s="85"/>
      <c r="W12" s="62"/>
      <c r="X12" s="62"/>
    </row>
    <row r="13" spans="2:24" ht="15">
      <c r="B13" s="86">
        <v>2</v>
      </c>
      <c r="C13" s="87" t="s">
        <v>56</v>
      </c>
      <c r="D13" s="88" t="str">
        <f t="shared" si="0"/>
        <v>N</v>
      </c>
      <c r="E13" s="89">
        <f t="shared" si="1"/>
        <v>3.3636363636363638</v>
      </c>
      <c r="F13" s="90">
        <v>1</v>
      </c>
      <c r="G13" s="90">
        <v>3</v>
      </c>
      <c r="H13" s="91">
        <v>5</v>
      </c>
      <c r="I13" s="90">
        <v>3</v>
      </c>
      <c r="J13" s="90">
        <v>4</v>
      </c>
      <c r="K13" s="91">
        <v>4</v>
      </c>
      <c r="L13" s="90">
        <v>3</v>
      </c>
      <c r="M13" s="90">
        <v>3</v>
      </c>
      <c r="N13" s="91">
        <v>4</v>
      </c>
      <c r="O13" s="91">
        <v>3</v>
      </c>
      <c r="P13" s="91">
        <v>3</v>
      </c>
      <c r="Q13" s="92">
        <v>2</v>
      </c>
      <c r="R13" s="93">
        <f t="shared" si="2"/>
        <v>11</v>
      </c>
      <c r="S13" s="94">
        <f t="shared" si="3"/>
        <v>37</v>
      </c>
      <c r="T13" s="84"/>
      <c r="U13" s="85"/>
      <c r="V13" s="62"/>
      <c r="W13" s="62"/>
      <c r="X13" s="62"/>
    </row>
    <row r="14" spans="2:24" ht="15">
      <c r="B14" s="95">
        <v>3</v>
      </c>
      <c r="C14" s="87" t="s">
        <v>57</v>
      </c>
      <c r="D14" s="88" t="str">
        <f t="shared" si="0"/>
        <v>P</v>
      </c>
      <c r="E14" s="89">
        <f t="shared" si="1"/>
        <v>2.090909090909091</v>
      </c>
      <c r="F14" s="90">
        <v>1</v>
      </c>
      <c r="G14" s="90">
        <v>3</v>
      </c>
      <c r="H14" s="91">
        <v>2</v>
      </c>
      <c r="I14" s="90">
        <v>1</v>
      </c>
      <c r="J14" s="90">
        <v>2</v>
      </c>
      <c r="K14" s="91">
        <v>2</v>
      </c>
      <c r="L14" s="90">
        <v>2</v>
      </c>
      <c r="M14" s="90">
        <v>3</v>
      </c>
      <c r="N14" s="91">
        <v>3</v>
      </c>
      <c r="O14" s="91">
        <v>2</v>
      </c>
      <c r="P14" s="91">
        <v>2</v>
      </c>
      <c r="Q14" s="96">
        <v>1</v>
      </c>
      <c r="R14" s="93">
        <f t="shared" si="2"/>
        <v>11</v>
      </c>
      <c r="S14" s="94">
        <f t="shared" si="3"/>
        <v>23</v>
      </c>
      <c r="T14" s="84"/>
      <c r="U14" s="85"/>
      <c r="V14" s="85"/>
      <c r="W14" s="62"/>
      <c r="X14" s="62"/>
    </row>
    <row r="15" spans="2:24" ht="15">
      <c r="B15" s="95">
        <v>4</v>
      </c>
      <c r="C15" s="87" t="s">
        <v>58</v>
      </c>
      <c r="D15" s="88" t="str">
        <f t="shared" si="0"/>
        <v>P</v>
      </c>
      <c r="E15" s="89">
        <f t="shared" si="1"/>
        <v>2.4545454545454546</v>
      </c>
      <c r="F15" s="90">
        <v>1</v>
      </c>
      <c r="G15" s="90">
        <v>3</v>
      </c>
      <c r="H15" s="90">
        <v>3</v>
      </c>
      <c r="I15" s="91">
        <v>3</v>
      </c>
      <c r="J15" s="90">
        <v>2</v>
      </c>
      <c r="K15" s="91">
        <v>2</v>
      </c>
      <c r="L15" s="90">
        <v>3</v>
      </c>
      <c r="M15" s="90">
        <v>2</v>
      </c>
      <c r="N15" s="91">
        <v>2</v>
      </c>
      <c r="O15" s="91">
        <v>2</v>
      </c>
      <c r="P15" s="91">
        <v>3</v>
      </c>
      <c r="Q15" s="92">
        <v>2</v>
      </c>
      <c r="R15" s="93">
        <f t="shared" si="2"/>
        <v>11</v>
      </c>
      <c r="S15" s="94">
        <f t="shared" si="3"/>
        <v>27</v>
      </c>
      <c r="T15" s="84"/>
      <c r="U15" s="85"/>
      <c r="V15" s="85"/>
      <c r="W15" s="62"/>
      <c r="X15" s="62"/>
    </row>
    <row r="16" spans="2:24" ht="15">
      <c r="B16" s="95">
        <v>5</v>
      </c>
      <c r="C16" s="87" t="s">
        <v>59</v>
      </c>
      <c r="D16" s="88" t="str">
        <f t="shared" si="0"/>
        <v>P</v>
      </c>
      <c r="E16" s="89">
        <f t="shared" si="1"/>
        <v>2.727272727272727</v>
      </c>
      <c r="F16" s="90">
        <v>1</v>
      </c>
      <c r="G16" s="90">
        <v>3</v>
      </c>
      <c r="H16" s="91">
        <v>3</v>
      </c>
      <c r="I16" s="90">
        <v>3</v>
      </c>
      <c r="J16" s="90">
        <v>1</v>
      </c>
      <c r="K16" s="91">
        <v>2</v>
      </c>
      <c r="L16" s="90">
        <v>3</v>
      </c>
      <c r="M16" s="90">
        <v>3</v>
      </c>
      <c r="N16" s="91">
        <v>4</v>
      </c>
      <c r="O16" s="91">
        <v>3</v>
      </c>
      <c r="P16" s="91">
        <v>3</v>
      </c>
      <c r="Q16" s="92">
        <v>2</v>
      </c>
      <c r="R16" s="93">
        <f t="shared" si="2"/>
        <v>11</v>
      </c>
      <c r="S16" s="94">
        <f t="shared" si="3"/>
        <v>30</v>
      </c>
      <c r="T16" s="84"/>
      <c r="U16" s="85"/>
      <c r="V16" s="62"/>
      <c r="W16" s="62"/>
      <c r="X16" s="62"/>
    </row>
    <row r="17" spans="2:24" ht="15">
      <c r="B17" s="95">
        <v>6</v>
      </c>
      <c r="C17" s="87" t="s">
        <v>60</v>
      </c>
      <c r="D17" s="88" t="str">
        <f t="shared" si="0"/>
        <v>PV</v>
      </c>
      <c r="E17" s="89">
        <f t="shared" si="1"/>
        <v>1.4545454545454546</v>
      </c>
      <c r="F17" s="90">
        <v>1</v>
      </c>
      <c r="G17" s="90">
        <v>2</v>
      </c>
      <c r="H17" s="90">
        <v>1</v>
      </c>
      <c r="I17" s="91">
        <v>2</v>
      </c>
      <c r="J17" s="90">
        <v>1</v>
      </c>
      <c r="K17" s="91">
        <v>2</v>
      </c>
      <c r="L17" s="90">
        <v>1</v>
      </c>
      <c r="M17" s="90">
        <v>2</v>
      </c>
      <c r="N17" s="91">
        <v>1</v>
      </c>
      <c r="O17" s="91">
        <v>2</v>
      </c>
      <c r="P17" s="91">
        <v>1</v>
      </c>
      <c r="Q17" s="92">
        <v>1</v>
      </c>
      <c r="R17" s="93">
        <f t="shared" si="2"/>
        <v>11</v>
      </c>
      <c r="S17" s="94">
        <f t="shared" si="3"/>
        <v>16</v>
      </c>
      <c r="T17" s="84"/>
      <c r="U17" s="85"/>
      <c r="V17" s="85"/>
      <c r="W17" s="62"/>
      <c r="X17" s="62"/>
    </row>
    <row r="18" spans="2:24" ht="15">
      <c r="B18" s="95">
        <v>7</v>
      </c>
      <c r="C18" s="87" t="s">
        <v>61</v>
      </c>
      <c r="D18" s="88" t="str">
        <f t="shared" si="0"/>
        <v>P</v>
      </c>
      <c r="E18" s="89">
        <f t="shared" si="1"/>
        <v>2.3636363636363638</v>
      </c>
      <c r="F18" s="90">
        <v>1</v>
      </c>
      <c r="G18" s="90">
        <v>3</v>
      </c>
      <c r="H18" s="90">
        <v>3</v>
      </c>
      <c r="I18" s="91">
        <v>3</v>
      </c>
      <c r="J18" s="90">
        <v>2</v>
      </c>
      <c r="K18" s="91">
        <v>2</v>
      </c>
      <c r="L18" s="90">
        <v>2</v>
      </c>
      <c r="M18" s="90">
        <v>3</v>
      </c>
      <c r="N18" s="91">
        <v>2</v>
      </c>
      <c r="O18" s="91">
        <v>2</v>
      </c>
      <c r="P18" s="91">
        <v>2</v>
      </c>
      <c r="Q18" s="96">
        <v>2</v>
      </c>
      <c r="R18" s="93">
        <f t="shared" si="2"/>
        <v>11</v>
      </c>
      <c r="S18" s="94">
        <f t="shared" si="3"/>
        <v>26</v>
      </c>
      <c r="T18" s="84"/>
      <c r="U18" s="85"/>
      <c r="V18" s="85"/>
      <c r="W18" s="62"/>
      <c r="X18" s="62"/>
    </row>
    <row r="19" spans="2:24" ht="15">
      <c r="B19" s="95">
        <v>8</v>
      </c>
      <c r="C19" s="87" t="s">
        <v>62</v>
      </c>
      <c r="D19" s="88" t="str">
        <f t="shared" si="0"/>
        <v>PVD</v>
      </c>
      <c r="E19" s="89">
        <f t="shared" si="1"/>
        <v>1.5454545454545454</v>
      </c>
      <c r="F19" s="90">
        <v>1</v>
      </c>
      <c r="G19" s="90">
        <v>2</v>
      </c>
      <c r="H19" s="91">
        <v>1</v>
      </c>
      <c r="I19" s="90">
        <v>2</v>
      </c>
      <c r="J19" s="90">
        <v>1</v>
      </c>
      <c r="K19" s="91">
        <v>2</v>
      </c>
      <c r="L19" s="90">
        <v>1</v>
      </c>
      <c r="M19" s="90">
        <v>2</v>
      </c>
      <c r="N19" s="91">
        <v>1</v>
      </c>
      <c r="O19" s="91">
        <v>2</v>
      </c>
      <c r="P19" s="91">
        <v>1</v>
      </c>
      <c r="Q19" s="92">
        <v>2</v>
      </c>
      <c r="R19" s="93">
        <f t="shared" si="2"/>
        <v>11</v>
      </c>
      <c r="S19" s="94">
        <f t="shared" si="3"/>
        <v>17</v>
      </c>
      <c r="T19" s="84"/>
      <c r="U19" s="85"/>
      <c r="V19" s="62"/>
      <c r="W19" s="62"/>
      <c r="X19" s="62"/>
    </row>
    <row r="20" spans="2:24" ht="15">
      <c r="B20" s="95">
        <v>9</v>
      </c>
      <c r="C20" s="87" t="s">
        <v>63</v>
      </c>
      <c r="D20" s="88" t="str">
        <f t="shared" si="0"/>
        <v>P</v>
      </c>
      <c r="E20" s="89">
        <f t="shared" si="1"/>
        <v>3.090909090909091</v>
      </c>
      <c r="F20" s="90">
        <v>1</v>
      </c>
      <c r="G20" s="90">
        <v>4</v>
      </c>
      <c r="H20" s="91">
        <v>4</v>
      </c>
      <c r="I20" s="90">
        <v>2</v>
      </c>
      <c r="J20" s="90">
        <v>3</v>
      </c>
      <c r="K20" s="91">
        <v>2</v>
      </c>
      <c r="L20" s="90">
        <v>3</v>
      </c>
      <c r="M20" s="90">
        <v>4</v>
      </c>
      <c r="N20" s="91">
        <v>4</v>
      </c>
      <c r="O20" s="91">
        <v>3</v>
      </c>
      <c r="P20" s="91">
        <v>3</v>
      </c>
      <c r="Q20" s="92">
        <v>2</v>
      </c>
      <c r="R20" s="93">
        <f t="shared" si="2"/>
        <v>11</v>
      </c>
      <c r="S20" s="94">
        <f t="shared" si="3"/>
        <v>34</v>
      </c>
      <c r="T20" s="84"/>
      <c r="U20" s="85"/>
      <c r="V20" s="85"/>
      <c r="W20" s="62"/>
      <c r="X20" s="62"/>
    </row>
    <row r="21" spans="2:24" ht="15">
      <c r="B21" s="95">
        <v>10</v>
      </c>
      <c r="C21" s="87" t="s">
        <v>64</v>
      </c>
      <c r="D21" s="88" t="str">
        <f t="shared" si="0"/>
        <v>P</v>
      </c>
      <c r="E21" s="89">
        <f t="shared" si="1"/>
        <v>2.272727272727273</v>
      </c>
      <c r="F21" s="90">
        <v>1</v>
      </c>
      <c r="G21" s="90">
        <v>2</v>
      </c>
      <c r="H21" s="91">
        <v>3</v>
      </c>
      <c r="I21" s="90">
        <v>3</v>
      </c>
      <c r="J21" s="90">
        <v>2</v>
      </c>
      <c r="K21" s="91">
        <v>2</v>
      </c>
      <c r="L21" s="90">
        <v>2</v>
      </c>
      <c r="M21" s="90">
        <v>3</v>
      </c>
      <c r="N21" s="91">
        <v>3</v>
      </c>
      <c r="O21" s="91">
        <v>2</v>
      </c>
      <c r="P21" s="91">
        <v>2</v>
      </c>
      <c r="Q21" s="92">
        <v>1</v>
      </c>
      <c r="R21" s="93">
        <f t="shared" si="2"/>
        <v>11</v>
      </c>
      <c r="S21" s="94">
        <f t="shared" si="3"/>
        <v>25</v>
      </c>
      <c r="T21" s="84"/>
      <c r="U21" s="85"/>
      <c r="V21" s="85"/>
      <c r="W21" s="62"/>
      <c r="X21" s="62"/>
    </row>
    <row r="22" spans="2:24" ht="15">
      <c r="B22" s="95">
        <v>11</v>
      </c>
      <c r="C22" s="87" t="s">
        <v>65</v>
      </c>
      <c r="D22" s="88" t="str">
        <f t="shared" si="0"/>
        <v>PVD</v>
      </c>
      <c r="E22" s="89">
        <f t="shared" si="1"/>
        <v>1.7272727272727273</v>
      </c>
      <c r="F22" s="90">
        <v>1</v>
      </c>
      <c r="G22" s="90">
        <v>2</v>
      </c>
      <c r="H22" s="90">
        <v>2</v>
      </c>
      <c r="I22" s="91">
        <v>2</v>
      </c>
      <c r="J22" s="90">
        <v>2</v>
      </c>
      <c r="K22" s="91">
        <v>2</v>
      </c>
      <c r="L22" s="90">
        <v>1</v>
      </c>
      <c r="M22" s="90">
        <v>2</v>
      </c>
      <c r="N22" s="91">
        <v>2</v>
      </c>
      <c r="O22" s="91">
        <v>1</v>
      </c>
      <c r="P22" s="91">
        <v>1</v>
      </c>
      <c r="Q22" s="92">
        <v>2</v>
      </c>
      <c r="R22" s="93">
        <f t="shared" si="2"/>
        <v>11</v>
      </c>
      <c r="S22" s="94">
        <f t="shared" si="3"/>
        <v>19</v>
      </c>
      <c r="T22" s="84"/>
      <c r="U22" s="85"/>
      <c r="V22" s="62"/>
      <c r="W22" s="62"/>
      <c r="X22" s="62"/>
    </row>
    <row r="23" spans="2:24" ht="15">
      <c r="B23" s="95">
        <v>12</v>
      </c>
      <c r="C23" s="87" t="s">
        <v>66</v>
      </c>
      <c r="D23" s="88" t="str">
        <f t="shared" si="0"/>
        <v>PVD</v>
      </c>
      <c r="E23" s="89">
        <f t="shared" si="1"/>
        <v>1.8181818181818181</v>
      </c>
      <c r="F23" s="90">
        <v>1</v>
      </c>
      <c r="G23" s="90">
        <v>2</v>
      </c>
      <c r="H23" s="90">
        <v>2</v>
      </c>
      <c r="I23" s="91">
        <v>2</v>
      </c>
      <c r="J23" s="90">
        <v>1</v>
      </c>
      <c r="K23" s="91">
        <v>2</v>
      </c>
      <c r="L23" s="90">
        <v>2</v>
      </c>
      <c r="M23" s="90">
        <v>2</v>
      </c>
      <c r="N23" s="91">
        <v>2</v>
      </c>
      <c r="O23" s="91">
        <v>2</v>
      </c>
      <c r="P23" s="91">
        <v>1</v>
      </c>
      <c r="Q23" s="92">
        <v>2</v>
      </c>
      <c r="R23" s="93">
        <f t="shared" si="2"/>
        <v>11</v>
      </c>
      <c r="S23" s="94">
        <f t="shared" si="3"/>
        <v>20</v>
      </c>
      <c r="T23" s="84"/>
      <c r="U23" s="85"/>
      <c r="V23" s="62"/>
      <c r="W23" s="62"/>
      <c r="X23" s="62"/>
    </row>
    <row r="24" spans="2:24" ht="15">
      <c r="B24" s="95">
        <v>13</v>
      </c>
      <c r="C24" s="87" t="s">
        <v>67</v>
      </c>
      <c r="D24" s="88" t="str">
        <f t="shared" si="0"/>
        <v>PVD</v>
      </c>
      <c r="E24" s="89">
        <f t="shared" si="1"/>
        <v>1.9090909090909092</v>
      </c>
      <c r="F24" s="90">
        <v>1</v>
      </c>
      <c r="G24" s="90">
        <v>2</v>
      </c>
      <c r="H24" s="91">
        <v>2</v>
      </c>
      <c r="I24" s="90">
        <v>2</v>
      </c>
      <c r="J24" s="90">
        <v>2</v>
      </c>
      <c r="K24" s="91">
        <v>2</v>
      </c>
      <c r="L24" s="90">
        <v>2</v>
      </c>
      <c r="M24" s="90">
        <v>2</v>
      </c>
      <c r="N24" s="91">
        <v>2</v>
      </c>
      <c r="O24" s="91">
        <v>2</v>
      </c>
      <c r="P24" s="91">
        <v>2</v>
      </c>
      <c r="Q24" s="92">
        <v>1</v>
      </c>
      <c r="R24" s="93">
        <f t="shared" si="2"/>
        <v>11</v>
      </c>
      <c r="S24" s="94">
        <f t="shared" si="3"/>
        <v>21</v>
      </c>
      <c r="T24" s="84"/>
      <c r="U24" s="85"/>
      <c r="V24" s="62"/>
      <c r="W24" s="62"/>
      <c r="X24" s="62"/>
    </row>
    <row r="25" spans="2:24" ht="15">
      <c r="B25" s="95">
        <v>14</v>
      </c>
      <c r="C25" s="87" t="s">
        <v>68</v>
      </c>
      <c r="D25" s="88" t="str">
        <f t="shared" si="0"/>
        <v>P</v>
      </c>
      <c r="E25" s="89">
        <f t="shared" si="1"/>
        <v>2.4545454545454546</v>
      </c>
      <c r="F25" s="90">
        <v>1</v>
      </c>
      <c r="G25" s="90">
        <v>3</v>
      </c>
      <c r="H25" s="91">
        <v>2</v>
      </c>
      <c r="I25" s="90">
        <v>3</v>
      </c>
      <c r="J25" s="90">
        <v>3</v>
      </c>
      <c r="K25" s="91">
        <v>2</v>
      </c>
      <c r="L25" s="90">
        <v>2</v>
      </c>
      <c r="M25" s="90">
        <v>3</v>
      </c>
      <c r="N25" s="91">
        <v>3</v>
      </c>
      <c r="O25" s="91">
        <v>2</v>
      </c>
      <c r="P25" s="91">
        <v>2</v>
      </c>
      <c r="Q25" s="92">
        <v>2</v>
      </c>
      <c r="R25" s="93">
        <f t="shared" si="2"/>
        <v>11</v>
      </c>
      <c r="S25" s="94">
        <f t="shared" si="3"/>
        <v>27</v>
      </c>
      <c r="T25" s="84"/>
      <c r="U25" s="85"/>
      <c r="V25" s="62"/>
      <c r="W25" s="62"/>
      <c r="X25" s="62"/>
    </row>
    <row r="26" spans="2:24" ht="15">
      <c r="B26" s="95">
        <v>15</v>
      </c>
      <c r="C26" s="87" t="s">
        <v>69</v>
      </c>
      <c r="D26" s="88" t="str">
        <f t="shared" si="0"/>
        <v>PVD</v>
      </c>
      <c r="E26" s="89">
        <f t="shared" si="1"/>
        <v>1.7272727272727273</v>
      </c>
      <c r="F26" s="90">
        <v>1</v>
      </c>
      <c r="G26" s="90">
        <v>2</v>
      </c>
      <c r="H26" s="90">
        <v>1</v>
      </c>
      <c r="I26" s="91">
        <v>2</v>
      </c>
      <c r="J26" s="90">
        <v>2</v>
      </c>
      <c r="K26" s="91">
        <v>2</v>
      </c>
      <c r="L26" s="90">
        <v>2</v>
      </c>
      <c r="M26" s="90">
        <v>2</v>
      </c>
      <c r="N26" s="91">
        <v>2</v>
      </c>
      <c r="O26" s="91">
        <v>1</v>
      </c>
      <c r="P26" s="91">
        <v>2</v>
      </c>
      <c r="Q26" s="92">
        <v>1</v>
      </c>
      <c r="R26" s="93">
        <f t="shared" si="2"/>
        <v>11</v>
      </c>
      <c r="S26" s="94">
        <f t="shared" si="3"/>
        <v>19</v>
      </c>
      <c r="T26" s="84"/>
      <c r="U26" s="85"/>
      <c r="V26" s="62"/>
      <c r="W26" s="62"/>
      <c r="X26" s="62"/>
    </row>
    <row r="27" spans="2:24" ht="15">
      <c r="B27" s="95">
        <v>16</v>
      </c>
      <c r="C27" s="87" t="s">
        <v>79</v>
      </c>
      <c r="D27" s="88" t="str">
        <f t="shared" si="0"/>
        <v>PV</v>
      </c>
      <c r="E27" s="89">
        <f t="shared" si="1"/>
        <v>1</v>
      </c>
      <c r="F27" s="90">
        <v>1</v>
      </c>
      <c r="G27" s="90">
        <v>1</v>
      </c>
      <c r="H27" s="90">
        <v>1</v>
      </c>
      <c r="I27" s="91">
        <v>1</v>
      </c>
      <c r="J27" s="90">
        <v>1</v>
      </c>
      <c r="K27" s="91">
        <v>1</v>
      </c>
      <c r="L27" s="90">
        <v>1</v>
      </c>
      <c r="M27" s="90">
        <v>1</v>
      </c>
      <c r="N27" s="91">
        <v>1</v>
      </c>
      <c r="O27" s="91">
        <v>1</v>
      </c>
      <c r="P27" s="91">
        <v>1</v>
      </c>
      <c r="Q27" s="92">
        <v>1</v>
      </c>
      <c r="R27" s="93">
        <f t="shared" si="2"/>
        <v>11</v>
      </c>
      <c r="S27" s="94">
        <f t="shared" si="3"/>
        <v>11</v>
      </c>
      <c r="T27" s="84"/>
      <c r="U27" s="85"/>
      <c r="V27" s="62"/>
      <c r="W27" s="62"/>
      <c r="X27" s="62"/>
    </row>
    <row r="28" spans="2:24" ht="15">
      <c r="B28" s="95">
        <v>17</v>
      </c>
      <c r="C28" s="87" t="s">
        <v>80</v>
      </c>
      <c r="D28" s="88" t="str">
        <f t="shared" si="0"/>
        <v>PV</v>
      </c>
      <c r="E28" s="89">
        <f t="shared" si="1"/>
        <v>1</v>
      </c>
      <c r="F28" s="90">
        <v>1</v>
      </c>
      <c r="G28" s="90">
        <v>1</v>
      </c>
      <c r="H28" s="91">
        <v>1</v>
      </c>
      <c r="I28" s="90">
        <v>1</v>
      </c>
      <c r="J28" s="90">
        <v>1</v>
      </c>
      <c r="K28" s="91">
        <v>1</v>
      </c>
      <c r="L28" s="90">
        <v>1</v>
      </c>
      <c r="M28" s="90">
        <v>1</v>
      </c>
      <c r="N28" s="91">
        <v>1</v>
      </c>
      <c r="O28" s="91">
        <v>1</v>
      </c>
      <c r="P28" s="91">
        <v>1</v>
      </c>
      <c r="Q28" s="92">
        <v>1</v>
      </c>
      <c r="R28" s="93">
        <f t="shared" si="2"/>
        <v>11</v>
      </c>
      <c r="S28" s="94">
        <f t="shared" si="3"/>
        <v>11</v>
      </c>
      <c r="T28" s="84"/>
      <c r="U28" s="85"/>
      <c r="V28" s="62"/>
      <c r="W28" s="62"/>
      <c r="X28" s="62"/>
    </row>
    <row r="29" spans="2:24" ht="15">
      <c r="B29" s="95">
        <v>18</v>
      </c>
      <c r="C29" s="87" t="s">
        <v>81</v>
      </c>
      <c r="D29" s="88" t="str">
        <f t="shared" si="0"/>
        <v>P</v>
      </c>
      <c r="E29" s="89">
        <f t="shared" si="1"/>
        <v>2.8</v>
      </c>
      <c r="F29" s="90">
        <v>1</v>
      </c>
      <c r="G29" s="90">
        <v>3</v>
      </c>
      <c r="H29" s="91">
        <v>3</v>
      </c>
      <c r="I29" s="90">
        <v>4</v>
      </c>
      <c r="J29" s="90">
        <v>2</v>
      </c>
      <c r="K29" s="91">
        <v>3</v>
      </c>
      <c r="L29" s="90">
        <v>3</v>
      </c>
      <c r="M29" s="90">
        <v>3</v>
      </c>
      <c r="N29" s="91">
        <v>3</v>
      </c>
      <c r="O29" s="91">
        <v>2</v>
      </c>
      <c r="P29" s="91">
        <v>2</v>
      </c>
      <c r="Q29" s="92"/>
      <c r="R29" s="93">
        <f t="shared" si="2"/>
        <v>10</v>
      </c>
      <c r="S29" s="94">
        <f t="shared" si="3"/>
        <v>28</v>
      </c>
      <c r="T29" s="84"/>
      <c r="U29" s="85"/>
      <c r="V29" s="62"/>
      <c r="W29" s="62"/>
      <c r="X29" s="62"/>
    </row>
    <row r="30" spans="2:24" ht="15">
      <c r="B30" s="95">
        <v>19</v>
      </c>
      <c r="C30" s="87" t="s">
        <v>82</v>
      </c>
      <c r="D30" s="88" t="str">
        <f t="shared" si="0"/>
        <v>PV</v>
      </c>
      <c r="E30" s="89">
        <f t="shared" si="1"/>
        <v>1</v>
      </c>
      <c r="F30" s="90">
        <v>1</v>
      </c>
      <c r="G30" s="90">
        <v>1</v>
      </c>
      <c r="H30" s="90">
        <v>1</v>
      </c>
      <c r="I30" s="91">
        <v>1</v>
      </c>
      <c r="J30" s="90">
        <v>1</v>
      </c>
      <c r="K30" s="91">
        <v>1</v>
      </c>
      <c r="L30" s="90">
        <v>1</v>
      </c>
      <c r="M30" s="90">
        <v>1</v>
      </c>
      <c r="N30" s="91">
        <v>1</v>
      </c>
      <c r="O30" s="91">
        <v>1</v>
      </c>
      <c r="P30" s="91">
        <v>1</v>
      </c>
      <c r="Q30" s="92">
        <v>1</v>
      </c>
      <c r="R30" s="93">
        <f t="shared" si="2"/>
        <v>11</v>
      </c>
      <c r="S30" s="94">
        <f t="shared" si="3"/>
        <v>11</v>
      </c>
      <c r="T30" s="84"/>
      <c r="U30" s="85"/>
      <c r="V30" s="62"/>
      <c r="W30" s="62"/>
      <c r="X30" s="62"/>
    </row>
    <row r="31" spans="2:24" ht="15">
      <c r="B31" s="95">
        <v>20</v>
      </c>
      <c r="C31" s="87" t="s">
        <v>83</v>
      </c>
      <c r="D31" s="88" t="str">
        <f t="shared" si="0"/>
        <v>P</v>
      </c>
      <c r="E31" s="89">
        <f t="shared" si="1"/>
        <v>2.8181818181818183</v>
      </c>
      <c r="F31" s="90">
        <v>1</v>
      </c>
      <c r="G31" s="90">
        <v>3</v>
      </c>
      <c r="H31" s="91">
        <v>3</v>
      </c>
      <c r="I31" s="90">
        <v>4</v>
      </c>
      <c r="J31" s="90">
        <v>2</v>
      </c>
      <c r="K31" s="91">
        <v>4</v>
      </c>
      <c r="L31" s="90">
        <v>3</v>
      </c>
      <c r="M31" s="90">
        <v>3</v>
      </c>
      <c r="N31" s="91">
        <v>3</v>
      </c>
      <c r="O31" s="91">
        <v>2</v>
      </c>
      <c r="P31" s="91">
        <v>2</v>
      </c>
      <c r="Q31" s="92">
        <v>2</v>
      </c>
      <c r="R31" s="93">
        <f t="shared" si="2"/>
        <v>11</v>
      </c>
      <c r="S31" s="94">
        <f t="shared" si="3"/>
        <v>31</v>
      </c>
      <c r="T31" s="84"/>
      <c r="U31" s="85"/>
      <c r="V31" s="62"/>
      <c r="W31" s="62"/>
      <c r="X31" s="62"/>
    </row>
    <row r="32" spans="2:24" ht="15">
      <c r="B32" s="95">
        <v>21</v>
      </c>
      <c r="C32" s="87" t="s">
        <v>84</v>
      </c>
      <c r="D32" s="88" t="str">
        <f t="shared" si="0"/>
        <v>PV</v>
      </c>
      <c r="E32" s="89">
        <f t="shared" si="1"/>
        <v>1</v>
      </c>
      <c r="F32" s="90">
        <v>1</v>
      </c>
      <c r="G32" s="90">
        <v>1</v>
      </c>
      <c r="H32" s="91">
        <v>1</v>
      </c>
      <c r="I32" s="90">
        <v>1</v>
      </c>
      <c r="J32" s="90">
        <v>1</v>
      </c>
      <c r="K32" s="91">
        <v>1</v>
      </c>
      <c r="L32" s="90">
        <v>1</v>
      </c>
      <c r="M32" s="90">
        <v>1</v>
      </c>
      <c r="N32" s="91">
        <v>1</v>
      </c>
      <c r="O32" s="91">
        <v>1</v>
      </c>
      <c r="P32" s="91">
        <v>1</v>
      </c>
      <c r="Q32" s="92">
        <v>1</v>
      </c>
      <c r="R32" s="93">
        <f t="shared" si="2"/>
        <v>11</v>
      </c>
      <c r="S32" s="94">
        <f t="shared" si="3"/>
        <v>11</v>
      </c>
      <c r="T32" s="84"/>
      <c r="U32" s="85"/>
      <c r="V32" s="62"/>
      <c r="W32" s="62"/>
      <c r="X32" s="62"/>
    </row>
    <row r="33" spans="2:24" ht="15">
      <c r="B33" s="95">
        <v>22</v>
      </c>
      <c r="C33" s="87" t="s">
        <v>85</v>
      </c>
      <c r="D33" s="88" t="str">
        <f t="shared" si="0"/>
        <v>PV</v>
      </c>
      <c r="E33" s="89">
        <f t="shared" si="1"/>
        <v>1</v>
      </c>
      <c r="F33" s="90">
        <v>1</v>
      </c>
      <c r="G33" s="90">
        <v>1</v>
      </c>
      <c r="H33" s="90">
        <v>1</v>
      </c>
      <c r="I33" s="91">
        <v>1</v>
      </c>
      <c r="J33" s="90">
        <v>1</v>
      </c>
      <c r="K33" s="91">
        <v>1</v>
      </c>
      <c r="L33" s="90">
        <v>1</v>
      </c>
      <c r="M33" s="90">
        <v>1</v>
      </c>
      <c r="N33" s="91">
        <v>1</v>
      </c>
      <c r="O33" s="91">
        <v>1</v>
      </c>
      <c r="P33" s="91">
        <v>1</v>
      </c>
      <c r="Q33" s="92">
        <v>1</v>
      </c>
      <c r="R33" s="93">
        <f t="shared" si="2"/>
        <v>11</v>
      </c>
      <c r="S33" s="94">
        <f t="shared" si="3"/>
        <v>11</v>
      </c>
      <c r="T33" s="84"/>
      <c r="U33" s="85"/>
      <c r="V33" s="62"/>
      <c r="W33" s="62"/>
      <c r="X33" s="62"/>
    </row>
    <row r="34" spans="2:24" ht="15">
      <c r="B34" s="95">
        <v>23</v>
      </c>
      <c r="C34" s="87" t="s">
        <v>86</v>
      </c>
      <c r="D34" s="88" t="str">
        <f t="shared" si="0"/>
        <v>PV</v>
      </c>
      <c r="E34" s="89">
        <f t="shared" si="1"/>
        <v>1.3636363636363635</v>
      </c>
      <c r="F34" s="90">
        <v>1</v>
      </c>
      <c r="G34" s="90">
        <v>2</v>
      </c>
      <c r="H34" s="90">
        <v>1</v>
      </c>
      <c r="I34" s="91">
        <v>1</v>
      </c>
      <c r="J34" s="90">
        <v>1</v>
      </c>
      <c r="K34" s="91">
        <v>2</v>
      </c>
      <c r="L34" s="90">
        <v>1</v>
      </c>
      <c r="M34" s="90">
        <v>1</v>
      </c>
      <c r="N34" s="91">
        <v>2</v>
      </c>
      <c r="O34" s="91">
        <v>1</v>
      </c>
      <c r="P34" s="91">
        <v>1</v>
      </c>
      <c r="Q34" s="92">
        <v>2</v>
      </c>
      <c r="R34" s="93">
        <f t="shared" si="2"/>
        <v>11</v>
      </c>
      <c r="S34" s="94">
        <f t="shared" si="3"/>
        <v>15</v>
      </c>
      <c r="T34" s="84"/>
      <c r="U34" s="85"/>
      <c r="V34" s="62"/>
      <c r="W34" s="62"/>
      <c r="X34" s="62"/>
    </row>
    <row r="35" spans="2:24" ht="15">
      <c r="B35" s="95">
        <v>24</v>
      </c>
      <c r="C35" s="87" t="s">
        <v>87</v>
      </c>
      <c r="D35" s="88" t="str">
        <f t="shared" si="0"/>
        <v>P</v>
      </c>
      <c r="E35" s="89">
        <f t="shared" si="1"/>
        <v>2.5454545454545454</v>
      </c>
      <c r="F35" s="90">
        <v>1</v>
      </c>
      <c r="G35" s="90">
        <v>3</v>
      </c>
      <c r="H35" s="90">
        <v>3</v>
      </c>
      <c r="I35" s="91">
        <v>4</v>
      </c>
      <c r="J35" s="90">
        <v>3</v>
      </c>
      <c r="K35" s="91">
        <v>2</v>
      </c>
      <c r="L35" s="90">
        <v>3</v>
      </c>
      <c r="M35" s="90">
        <v>3</v>
      </c>
      <c r="N35" s="91">
        <v>3</v>
      </c>
      <c r="O35" s="91">
        <v>1</v>
      </c>
      <c r="P35" s="91">
        <v>2</v>
      </c>
      <c r="Q35" s="92">
        <v>1</v>
      </c>
      <c r="R35" s="93">
        <f t="shared" si="2"/>
        <v>11</v>
      </c>
      <c r="S35" s="94">
        <f t="shared" si="3"/>
        <v>28</v>
      </c>
      <c r="T35" s="84"/>
      <c r="U35" s="85"/>
      <c r="V35" s="62"/>
      <c r="W35" s="62"/>
      <c r="X35" s="62"/>
    </row>
    <row r="36" spans="2:24" ht="15">
      <c r="B36" s="95">
        <v>25</v>
      </c>
      <c r="C36" s="87" t="s">
        <v>88</v>
      </c>
      <c r="D36" s="88" t="str">
        <f t="shared" si="0"/>
        <v>P</v>
      </c>
      <c r="E36" s="89">
        <f t="shared" si="1"/>
        <v>3.090909090909091</v>
      </c>
      <c r="F36" s="90">
        <v>1</v>
      </c>
      <c r="G36" s="90">
        <v>4</v>
      </c>
      <c r="H36" s="90">
        <v>3</v>
      </c>
      <c r="I36" s="91">
        <v>4</v>
      </c>
      <c r="J36" s="90">
        <v>3</v>
      </c>
      <c r="K36" s="91">
        <v>3</v>
      </c>
      <c r="L36" s="90">
        <v>4</v>
      </c>
      <c r="M36" s="90">
        <v>4</v>
      </c>
      <c r="N36" s="91">
        <v>3</v>
      </c>
      <c r="O36" s="91">
        <v>2</v>
      </c>
      <c r="P36" s="91">
        <v>2</v>
      </c>
      <c r="Q36" s="92">
        <v>2</v>
      </c>
      <c r="R36" s="93">
        <f t="shared" si="2"/>
        <v>11</v>
      </c>
      <c r="S36" s="94">
        <f t="shared" si="3"/>
        <v>34</v>
      </c>
      <c r="T36" s="84"/>
      <c r="U36" s="85"/>
      <c r="V36" s="62"/>
      <c r="W36" s="62"/>
      <c r="X36" s="62"/>
    </row>
    <row r="37" spans="2:24" ht="15">
      <c r="B37" s="95">
        <v>26</v>
      </c>
      <c r="C37" s="87" t="s">
        <v>89</v>
      </c>
      <c r="D37" s="88" t="str">
        <f t="shared" si="0"/>
        <v>PVD</v>
      </c>
      <c r="E37" s="89">
        <f t="shared" si="1"/>
        <v>1.5454545454545454</v>
      </c>
      <c r="F37" s="90">
        <v>1</v>
      </c>
      <c r="G37" s="90">
        <v>2</v>
      </c>
      <c r="H37" s="90">
        <v>1</v>
      </c>
      <c r="I37" s="91">
        <v>1</v>
      </c>
      <c r="J37" s="90">
        <v>1</v>
      </c>
      <c r="K37" s="91">
        <v>2</v>
      </c>
      <c r="L37" s="90">
        <v>2</v>
      </c>
      <c r="M37" s="90">
        <v>2</v>
      </c>
      <c r="N37" s="91">
        <v>2</v>
      </c>
      <c r="O37" s="90">
        <v>2</v>
      </c>
      <c r="P37" s="91">
        <v>1</v>
      </c>
      <c r="Q37" s="92">
        <v>1</v>
      </c>
      <c r="R37" s="93">
        <f t="shared" si="2"/>
        <v>11</v>
      </c>
      <c r="S37" s="94">
        <f t="shared" si="3"/>
        <v>17</v>
      </c>
      <c r="T37" s="84"/>
      <c r="U37" s="85"/>
      <c r="V37" s="62"/>
      <c r="W37" s="62"/>
      <c r="X37" s="62"/>
    </row>
    <row r="38" spans="2:24" ht="15">
      <c r="B38" s="95">
        <v>27</v>
      </c>
      <c r="C38" s="87" t="s">
        <v>90</v>
      </c>
      <c r="D38" s="88" t="str">
        <f t="shared" si="0"/>
        <v>P</v>
      </c>
      <c r="E38" s="89">
        <f t="shared" si="1"/>
        <v>2.1818181818181817</v>
      </c>
      <c r="F38" s="90">
        <v>1</v>
      </c>
      <c r="G38" s="90">
        <v>2</v>
      </c>
      <c r="H38" s="91">
        <v>2</v>
      </c>
      <c r="I38" s="90">
        <v>3</v>
      </c>
      <c r="J38" s="90">
        <v>2</v>
      </c>
      <c r="K38" s="91">
        <v>2</v>
      </c>
      <c r="L38" s="90">
        <v>3</v>
      </c>
      <c r="M38" s="90">
        <v>3</v>
      </c>
      <c r="N38" s="91">
        <v>2</v>
      </c>
      <c r="O38" s="90">
        <v>2</v>
      </c>
      <c r="P38" s="91">
        <v>1</v>
      </c>
      <c r="Q38" s="92">
        <v>2</v>
      </c>
      <c r="R38" s="93">
        <f t="shared" si="2"/>
        <v>11</v>
      </c>
      <c r="S38" s="94">
        <f t="shared" si="3"/>
        <v>24</v>
      </c>
      <c r="T38" s="84"/>
      <c r="U38" s="85"/>
      <c r="V38" s="62"/>
      <c r="W38" s="62"/>
      <c r="X38" s="62"/>
    </row>
    <row r="39" spans="2:24" ht="15">
      <c r="B39" s="95">
        <v>28</v>
      </c>
      <c r="C39" s="87" t="s">
        <v>91</v>
      </c>
      <c r="D39" s="88" t="str">
        <f t="shared" si="0"/>
        <v>PVD</v>
      </c>
      <c r="E39" s="89">
        <f t="shared" si="1"/>
        <v>1.8181818181818181</v>
      </c>
      <c r="F39" s="90">
        <v>1</v>
      </c>
      <c r="G39" s="90">
        <v>2</v>
      </c>
      <c r="H39" s="91">
        <v>2</v>
      </c>
      <c r="I39" s="90">
        <v>2</v>
      </c>
      <c r="J39" s="90">
        <v>1</v>
      </c>
      <c r="K39" s="91">
        <v>1</v>
      </c>
      <c r="L39" s="90">
        <v>3</v>
      </c>
      <c r="M39" s="90">
        <v>3</v>
      </c>
      <c r="N39" s="91">
        <v>2</v>
      </c>
      <c r="O39" s="90">
        <v>1</v>
      </c>
      <c r="P39" s="91">
        <v>2</v>
      </c>
      <c r="Q39" s="92">
        <v>1</v>
      </c>
      <c r="R39" s="93">
        <f t="shared" si="2"/>
        <v>11</v>
      </c>
      <c r="S39" s="94">
        <f t="shared" si="3"/>
        <v>20</v>
      </c>
      <c r="T39" s="84"/>
      <c r="U39" s="85"/>
      <c r="V39" s="62"/>
      <c r="W39" s="62"/>
      <c r="X39" s="62"/>
    </row>
    <row r="40" spans="2:24" ht="15.75" thickBot="1">
      <c r="B40" s="97">
        <v>29</v>
      </c>
      <c r="C40" s="98" t="s">
        <v>92</v>
      </c>
      <c r="D40" s="99" t="str">
        <f t="shared" si="0"/>
        <v>PVD</v>
      </c>
      <c r="E40" s="100">
        <f t="shared" si="1"/>
        <v>2</v>
      </c>
      <c r="F40" s="101">
        <v>1</v>
      </c>
      <c r="G40" s="101">
        <v>2</v>
      </c>
      <c r="H40" s="101">
        <v>2</v>
      </c>
      <c r="I40" s="102">
        <v>3</v>
      </c>
      <c r="J40" s="101">
        <v>1</v>
      </c>
      <c r="K40" s="102">
        <v>2</v>
      </c>
      <c r="L40" s="101">
        <v>2</v>
      </c>
      <c r="M40" s="101">
        <v>3</v>
      </c>
      <c r="N40" s="102">
        <v>1</v>
      </c>
      <c r="O40" s="101">
        <v>1</v>
      </c>
      <c r="P40" s="102">
        <v>3</v>
      </c>
      <c r="Q40" s="103">
        <v>2</v>
      </c>
      <c r="R40" s="93">
        <f t="shared" si="2"/>
        <v>11</v>
      </c>
      <c r="S40" s="94">
        <f t="shared" si="3"/>
        <v>22</v>
      </c>
      <c r="T40" s="84"/>
      <c r="U40" s="85"/>
      <c r="V40" s="62"/>
      <c r="W40" s="62"/>
      <c r="X40" s="62"/>
    </row>
    <row r="41" spans="2:24" ht="15.75" thickTop="1">
      <c r="B41" s="104"/>
      <c r="C41" s="104"/>
      <c r="D41" s="104"/>
      <c r="E41" s="105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6"/>
      <c r="S41" s="106"/>
      <c r="T41" s="62"/>
      <c r="U41" s="62"/>
      <c r="V41" s="62"/>
      <c r="W41" s="62"/>
      <c r="X41" s="62"/>
    </row>
    <row r="44" spans="2:4" ht="12.75">
      <c r="B44" s="107"/>
      <c r="D44" s="108"/>
    </row>
    <row r="45" spans="2:4" ht="12.75">
      <c r="B45" s="107"/>
      <c r="D45" s="108"/>
    </row>
    <row r="46" spans="2:4" ht="12.75">
      <c r="B46" s="107"/>
      <c r="D46" s="108"/>
    </row>
    <row r="47" spans="2:4" ht="12.75">
      <c r="B47" s="107"/>
      <c r="D47" s="108"/>
    </row>
    <row r="49" ht="12.75">
      <c r="C49" s="107"/>
    </row>
    <row r="50" ht="12.75">
      <c r="C50" s="85"/>
    </row>
    <row r="51" ht="12.75">
      <c r="C51" s="107"/>
    </row>
    <row r="52" ht="12.75">
      <c r="C52" s="107"/>
    </row>
    <row r="53" ht="12.75">
      <c r="C53" s="107"/>
    </row>
    <row r="54" ht="12.75">
      <c r="C54" s="107"/>
    </row>
    <row r="55" ht="12.75">
      <c r="C55" s="107"/>
    </row>
    <row r="56" ht="12.75">
      <c r="C56" s="10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B2:X50"/>
  <sheetViews>
    <sheetView showGridLines="0" zoomScalePageLayoutView="0" workbookViewId="0" topLeftCell="A1">
      <selection activeCell="D12" sqref="D12"/>
    </sheetView>
  </sheetViews>
  <sheetFormatPr defaultColWidth="12.625" defaultRowHeight="12.75"/>
  <cols>
    <col min="1" max="1" width="6.75390625" style="1" customWidth="1"/>
    <col min="2" max="2" width="4.875" style="1" customWidth="1"/>
    <col min="3" max="3" width="25.375" style="1" customWidth="1"/>
    <col min="4" max="4" width="7.375" style="1" customWidth="1"/>
    <col min="5" max="5" width="8.75390625" style="59" customWidth="1"/>
    <col min="6" max="17" width="4.625" style="1" customWidth="1"/>
    <col min="18" max="19" width="7.375" style="1" hidden="1" customWidth="1"/>
    <col min="20" max="20" width="11.875" style="1" customWidth="1"/>
    <col min="21" max="16384" width="12.625" style="1" customWidth="1"/>
  </cols>
  <sheetData>
    <row r="2" spans="2:24" ht="30">
      <c r="B2" s="61" t="s">
        <v>7</v>
      </c>
      <c r="C2" s="62"/>
      <c r="D2" s="62"/>
      <c r="E2" s="6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2.75">
      <c r="B3" s="62"/>
      <c r="C3" s="62"/>
      <c r="D3" s="62"/>
      <c r="E3" s="6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13.5" thickBot="1">
      <c r="B4" s="62"/>
      <c r="C4" s="62"/>
      <c r="D4" s="62"/>
      <c r="E4" s="6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16.5" thickBot="1" thickTop="1">
      <c r="B5" s="65" t="s">
        <v>8</v>
      </c>
      <c r="C5" s="66" t="s">
        <v>9</v>
      </c>
      <c r="D5" s="67" t="s">
        <v>10</v>
      </c>
      <c r="E5" s="68" t="s">
        <v>11</v>
      </c>
      <c r="F5" s="69" t="s">
        <v>12</v>
      </c>
      <c r="G5" s="69" t="s">
        <v>13</v>
      </c>
      <c r="H5" s="69" t="s">
        <v>14</v>
      </c>
      <c r="I5" s="69" t="s">
        <v>15</v>
      </c>
      <c r="J5" s="69" t="s">
        <v>16</v>
      </c>
      <c r="K5" s="70" t="s">
        <v>17</v>
      </c>
      <c r="L5" s="69" t="s">
        <v>18</v>
      </c>
      <c r="M5" s="69" t="s">
        <v>19</v>
      </c>
      <c r="N5" s="70" t="s">
        <v>20</v>
      </c>
      <c r="O5" s="71" t="s">
        <v>21</v>
      </c>
      <c r="P5" s="70" t="s">
        <v>22</v>
      </c>
      <c r="Q5" s="72" t="s">
        <v>23</v>
      </c>
      <c r="R5" s="109" t="s">
        <v>24</v>
      </c>
      <c r="S5" s="74" t="s">
        <v>25</v>
      </c>
      <c r="T5" s="75"/>
      <c r="U5" s="76"/>
      <c r="V5" s="76"/>
      <c r="W5" s="62"/>
      <c r="X5" s="62"/>
    </row>
    <row r="6" spans="2:24" ht="15.75" thickTop="1">
      <c r="B6" s="77">
        <v>1</v>
      </c>
      <c r="C6" s="78" t="s">
        <v>97</v>
      </c>
      <c r="D6" s="79" t="str">
        <f aca="true" t="shared" si="0" ref="D6:D34">IF(AND(AND(E6&lt;=1.5,F6=1),MAX(G6:Q6)&lt;=2),"PV",IF(AND(E6&lt;=2,MAX(G6:Q6)&lt;=3),"PVD",IF(MAX(G6:Q6)&lt;=4,"P","N")))</f>
        <v>PVD</v>
      </c>
      <c r="E6" s="80">
        <f aca="true" t="shared" si="1" ref="E6:E34">AVERAGE(G6:Q6)</f>
        <v>1.5454545454545454</v>
      </c>
      <c r="F6" s="81">
        <v>1</v>
      </c>
      <c r="G6" s="81">
        <v>2</v>
      </c>
      <c r="H6" s="82">
        <v>2</v>
      </c>
      <c r="I6" s="81">
        <v>2</v>
      </c>
      <c r="J6" s="81">
        <v>1</v>
      </c>
      <c r="K6" s="82">
        <v>1</v>
      </c>
      <c r="L6" s="81">
        <v>2</v>
      </c>
      <c r="M6" s="81">
        <v>2</v>
      </c>
      <c r="N6" s="82">
        <v>2</v>
      </c>
      <c r="O6" s="82">
        <v>1</v>
      </c>
      <c r="P6" s="82">
        <v>1</v>
      </c>
      <c r="Q6" s="83">
        <v>1</v>
      </c>
      <c r="R6" s="109">
        <f aca="true" t="shared" si="2" ref="R6:R34">COUNT(G6:Q6)</f>
        <v>11</v>
      </c>
      <c r="S6" s="74">
        <f aca="true" t="shared" si="3" ref="S6:S34">SUM(G6:Q6)</f>
        <v>17</v>
      </c>
      <c r="T6" s="84"/>
      <c r="U6" s="85"/>
      <c r="V6" s="85"/>
      <c r="W6" s="62"/>
      <c r="X6" s="62"/>
    </row>
    <row r="7" spans="2:24" ht="15">
      <c r="B7" s="86">
        <v>2</v>
      </c>
      <c r="C7" s="87" t="s">
        <v>56</v>
      </c>
      <c r="D7" s="88" t="str">
        <f t="shared" si="0"/>
        <v>N</v>
      </c>
      <c r="E7" s="89">
        <f t="shared" si="1"/>
        <v>3.3636363636363638</v>
      </c>
      <c r="F7" s="90">
        <v>1</v>
      </c>
      <c r="G7" s="90">
        <v>3</v>
      </c>
      <c r="H7" s="91">
        <v>5</v>
      </c>
      <c r="I7" s="90">
        <v>3</v>
      </c>
      <c r="J7" s="90">
        <v>4</v>
      </c>
      <c r="K7" s="91">
        <v>4</v>
      </c>
      <c r="L7" s="90">
        <v>3</v>
      </c>
      <c r="M7" s="90">
        <v>3</v>
      </c>
      <c r="N7" s="91">
        <v>4</v>
      </c>
      <c r="O7" s="91">
        <v>3</v>
      </c>
      <c r="P7" s="91">
        <v>3</v>
      </c>
      <c r="Q7" s="92">
        <v>2</v>
      </c>
      <c r="R7" s="110">
        <f t="shared" si="2"/>
        <v>11</v>
      </c>
      <c r="S7" s="94">
        <f t="shared" si="3"/>
        <v>37</v>
      </c>
      <c r="T7" s="84"/>
      <c r="U7" s="85"/>
      <c r="V7" s="62"/>
      <c r="W7" s="62"/>
      <c r="X7" s="62"/>
    </row>
    <row r="8" spans="2:24" ht="15">
      <c r="B8" s="95">
        <v>3</v>
      </c>
      <c r="C8" s="87" t="s">
        <v>57</v>
      </c>
      <c r="D8" s="88" t="str">
        <f t="shared" si="0"/>
        <v>P</v>
      </c>
      <c r="E8" s="89">
        <f t="shared" si="1"/>
        <v>2.090909090909091</v>
      </c>
      <c r="F8" s="90">
        <v>1</v>
      </c>
      <c r="G8" s="90">
        <v>3</v>
      </c>
      <c r="H8" s="91">
        <v>2</v>
      </c>
      <c r="I8" s="90">
        <v>1</v>
      </c>
      <c r="J8" s="90">
        <v>2</v>
      </c>
      <c r="K8" s="91">
        <v>2</v>
      </c>
      <c r="L8" s="90">
        <v>2</v>
      </c>
      <c r="M8" s="90">
        <v>3</v>
      </c>
      <c r="N8" s="91">
        <v>3</v>
      </c>
      <c r="O8" s="91">
        <v>2</v>
      </c>
      <c r="P8" s="91">
        <v>2</v>
      </c>
      <c r="Q8" s="96">
        <v>1</v>
      </c>
      <c r="R8" s="110">
        <f t="shared" si="2"/>
        <v>11</v>
      </c>
      <c r="S8" s="94">
        <f t="shared" si="3"/>
        <v>23</v>
      </c>
      <c r="T8" s="84"/>
      <c r="U8" s="85"/>
      <c r="V8" s="85"/>
      <c r="W8" s="62"/>
      <c r="X8" s="62"/>
    </row>
    <row r="9" spans="2:24" ht="15">
      <c r="B9" s="95">
        <v>4</v>
      </c>
      <c r="C9" s="87" t="s">
        <v>58</v>
      </c>
      <c r="D9" s="88" t="str">
        <f t="shared" si="0"/>
        <v>P</v>
      </c>
      <c r="E9" s="89">
        <f t="shared" si="1"/>
        <v>2.4545454545454546</v>
      </c>
      <c r="F9" s="90">
        <v>1</v>
      </c>
      <c r="G9" s="90">
        <v>3</v>
      </c>
      <c r="H9" s="90">
        <v>3</v>
      </c>
      <c r="I9" s="91">
        <v>3</v>
      </c>
      <c r="J9" s="90">
        <v>2</v>
      </c>
      <c r="K9" s="91">
        <v>2</v>
      </c>
      <c r="L9" s="90">
        <v>3</v>
      </c>
      <c r="M9" s="90">
        <v>2</v>
      </c>
      <c r="N9" s="91">
        <v>2</v>
      </c>
      <c r="O9" s="91">
        <v>2</v>
      </c>
      <c r="P9" s="91">
        <v>3</v>
      </c>
      <c r="Q9" s="92">
        <v>2</v>
      </c>
      <c r="R9" s="110">
        <f t="shared" si="2"/>
        <v>11</v>
      </c>
      <c r="S9" s="94">
        <f t="shared" si="3"/>
        <v>27</v>
      </c>
      <c r="T9" s="84"/>
      <c r="U9" s="85"/>
      <c r="V9" s="85"/>
      <c r="W9" s="62"/>
      <c r="X9" s="62"/>
    </row>
    <row r="10" spans="2:24" ht="15">
      <c r="B10" s="95">
        <v>5</v>
      </c>
      <c r="C10" s="87" t="s">
        <v>59</v>
      </c>
      <c r="D10" s="88" t="str">
        <f t="shared" si="0"/>
        <v>P</v>
      </c>
      <c r="E10" s="89">
        <f t="shared" si="1"/>
        <v>2.727272727272727</v>
      </c>
      <c r="F10" s="90">
        <v>1</v>
      </c>
      <c r="G10" s="90">
        <v>3</v>
      </c>
      <c r="H10" s="91">
        <v>3</v>
      </c>
      <c r="I10" s="90">
        <v>3</v>
      </c>
      <c r="J10" s="90">
        <v>1</v>
      </c>
      <c r="K10" s="91">
        <v>2</v>
      </c>
      <c r="L10" s="90">
        <v>3</v>
      </c>
      <c r="M10" s="90">
        <v>3</v>
      </c>
      <c r="N10" s="91">
        <v>4</v>
      </c>
      <c r="O10" s="91">
        <v>3</v>
      </c>
      <c r="P10" s="91">
        <v>3</v>
      </c>
      <c r="Q10" s="92">
        <v>2</v>
      </c>
      <c r="R10" s="110">
        <f t="shared" si="2"/>
        <v>11</v>
      </c>
      <c r="S10" s="94">
        <f t="shared" si="3"/>
        <v>30</v>
      </c>
      <c r="T10" s="84"/>
      <c r="U10" s="85"/>
      <c r="V10" s="62"/>
      <c r="W10" s="62"/>
      <c r="X10" s="62"/>
    </row>
    <row r="11" spans="2:24" ht="15">
      <c r="B11" s="95">
        <v>6</v>
      </c>
      <c r="C11" s="87" t="s">
        <v>60</v>
      </c>
      <c r="D11" s="88" t="str">
        <f t="shared" si="0"/>
        <v>PV</v>
      </c>
      <c r="E11" s="89">
        <f t="shared" si="1"/>
        <v>1.4545454545454546</v>
      </c>
      <c r="F11" s="90">
        <v>1</v>
      </c>
      <c r="G11" s="90">
        <v>2</v>
      </c>
      <c r="H11" s="90">
        <v>1</v>
      </c>
      <c r="I11" s="91">
        <v>2</v>
      </c>
      <c r="J11" s="90">
        <v>1</v>
      </c>
      <c r="K11" s="91">
        <v>2</v>
      </c>
      <c r="L11" s="90">
        <v>1</v>
      </c>
      <c r="M11" s="90">
        <v>2</v>
      </c>
      <c r="N11" s="91">
        <v>1</v>
      </c>
      <c r="O11" s="91">
        <v>2</v>
      </c>
      <c r="P11" s="91">
        <v>1</v>
      </c>
      <c r="Q11" s="92">
        <v>1</v>
      </c>
      <c r="R11" s="110">
        <f t="shared" si="2"/>
        <v>11</v>
      </c>
      <c r="S11" s="94">
        <f t="shared" si="3"/>
        <v>16</v>
      </c>
      <c r="T11" s="84"/>
      <c r="U11" s="85"/>
      <c r="V11" s="85"/>
      <c r="W11" s="62"/>
      <c r="X11" s="62"/>
    </row>
    <row r="12" spans="2:24" ht="15">
      <c r="B12" s="95">
        <v>7</v>
      </c>
      <c r="C12" s="87" t="s">
        <v>61</v>
      </c>
      <c r="D12" s="88" t="str">
        <f t="shared" si="0"/>
        <v>P</v>
      </c>
      <c r="E12" s="89">
        <f t="shared" si="1"/>
        <v>2.3636363636363638</v>
      </c>
      <c r="F12" s="90">
        <v>1</v>
      </c>
      <c r="G12" s="90">
        <v>3</v>
      </c>
      <c r="H12" s="90">
        <v>3</v>
      </c>
      <c r="I12" s="91">
        <v>3</v>
      </c>
      <c r="J12" s="90">
        <v>2</v>
      </c>
      <c r="K12" s="91">
        <v>2</v>
      </c>
      <c r="L12" s="90">
        <v>2</v>
      </c>
      <c r="M12" s="90">
        <v>3</v>
      </c>
      <c r="N12" s="91">
        <v>2</v>
      </c>
      <c r="O12" s="91">
        <v>2</v>
      </c>
      <c r="P12" s="91">
        <v>2</v>
      </c>
      <c r="Q12" s="96">
        <v>2</v>
      </c>
      <c r="R12" s="110">
        <f t="shared" si="2"/>
        <v>11</v>
      </c>
      <c r="S12" s="94">
        <f t="shared" si="3"/>
        <v>26</v>
      </c>
      <c r="T12" s="84"/>
      <c r="U12" s="85"/>
      <c r="V12" s="85"/>
      <c r="W12" s="62"/>
      <c r="X12" s="62"/>
    </row>
    <row r="13" spans="2:24" ht="15">
      <c r="B13" s="95">
        <v>8</v>
      </c>
      <c r="C13" s="87" t="s">
        <v>62</v>
      </c>
      <c r="D13" s="88" t="str">
        <f t="shared" si="0"/>
        <v>PVD</v>
      </c>
      <c r="E13" s="89">
        <f t="shared" si="1"/>
        <v>1.5454545454545454</v>
      </c>
      <c r="F13" s="90">
        <v>1</v>
      </c>
      <c r="G13" s="90">
        <v>2</v>
      </c>
      <c r="H13" s="91">
        <v>1</v>
      </c>
      <c r="I13" s="90">
        <v>2</v>
      </c>
      <c r="J13" s="90">
        <v>1</v>
      </c>
      <c r="K13" s="91">
        <v>2</v>
      </c>
      <c r="L13" s="90">
        <v>1</v>
      </c>
      <c r="M13" s="90">
        <v>2</v>
      </c>
      <c r="N13" s="91">
        <v>1</v>
      </c>
      <c r="O13" s="91">
        <v>2</v>
      </c>
      <c r="P13" s="91">
        <v>1</v>
      </c>
      <c r="Q13" s="92">
        <v>2</v>
      </c>
      <c r="R13" s="110">
        <f t="shared" si="2"/>
        <v>11</v>
      </c>
      <c r="S13" s="94">
        <f t="shared" si="3"/>
        <v>17</v>
      </c>
      <c r="T13" s="84"/>
      <c r="U13" s="85"/>
      <c r="V13" s="62"/>
      <c r="W13" s="62"/>
      <c r="X13" s="62"/>
    </row>
    <row r="14" spans="2:24" ht="15">
      <c r="B14" s="95">
        <v>9</v>
      </c>
      <c r="C14" s="87" t="s">
        <v>63</v>
      </c>
      <c r="D14" s="88" t="str">
        <f t="shared" si="0"/>
        <v>P</v>
      </c>
      <c r="E14" s="89">
        <f t="shared" si="1"/>
        <v>3.090909090909091</v>
      </c>
      <c r="F14" s="90">
        <v>1</v>
      </c>
      <c r="G14" s="90">
        <v>4</v>
      </c>
      <c r="H14" s="91">
        <v>4</v>
      </c>
      <c r="I14" s="90">
        <v>2</v>
      </c>
      <c r="J14" s="90">
        <v>3</v>
      </c>
      <c r="K14" s="91">
        <v>2</v>
      </c>
      <c r="L14" s="90">
        <v>3</v>
      </c>
      <c r="M14" s="90">
        <v>4</v>
      </c>
      <c r="N14" s="91">
        <v>4</v>
      </c>
      <c r="O14" s="91">
        <v>3</v>
      </c>
      <c r="P14" s="91">
        <v>3</v>
      </c>
      <c r="Q14" s="92">
        <v>2</v>
      </c>
      <c r="R14" s="110">
        <f t="shared" si="2"/>
        <v>11</v>
      </c>
      <c r="S14" s="94">
        <f t="shared" si="3"/>
        <v>34</v>
      </c>
      <c r="T14" s="84"/>
      <c r="U14" s="85"/>
      <c r="V14" s="85"/>
      <c r="W14" s="62"/>
      <c r="X14" s="62"/>
    </row>
    <row r="15" spans="2:24" ht="15">
      <c r="B15" s="95">
        <v>10</v>
      </c>
      <c r="C15" s="87" t="s">
        <v>64</v>
      </c>
      <c r="D15" s="88" t="str">
        <f t="shared" si="0"/>
        <v>P</v>
      </c>
      <c r="E15" s="89">
        <f t="shared" si="1"/>
        <v>2.272727272727273</v>
      </c>
      <c r="F15" s="90">
        <v>1</v>
      </c>
      <c r="G15" s="90">
        <v>2</v>
      </c>
      <c r="H15" s="91">
        <v>3</v>
      </c>
      <c r="I15" s="90">
        <v>3</v>
      </c>
      <c r="J15" s="90">
        <v>2</v>
      </c>
      <c r="K15" s="91">
        <v>2</v>
      </c>
      <c r="L15" s="90">
        <v>2</v>
      </c>
      <c r="M15" s="90">
        <v>3</v>
      </c>
      <c r="N15" s="91">
        <v>3</v>
      </c>
      <c r="O15" s="91">
        <v>2</v>
      </c>
      <c r="P15" s="91">
        <v>2</v>
      </c>
      <c r="Q15" s="92">
        <v>1</v>
      </c>
      <c r="R15" s="110">
        <f t="shared" si="2"/>
        <v>11</v>
      </c>
      <c r="S15" s="94">
        <f t="shared" si="3"/>
        <v>25</v>
      </c>
      <c r="T15" s="84"/>
      <c r="U15" s="85"/>
      <c r="V15" s="85"/>
      <c r="W15" s="62"/>
      <c r="X15" s="62"/>
    </row>
    <row r="16" spans="2:24" ht="15">
      <c r="B16" s="95">
        <v>11</v>
      </c>
      <c r="C16" s="87" t="s">
        <v>65</v>
      </c>
      <c r="D16" s="88" t="str">
        <f t="shared" si="0"/>
        <v>PVD</v>
      </c>
      <c r="E16" s="89">
        <f t="shared" si="1"/>
        <v>1.7272727272727273</v>
      </c>
      <c r="F16" s="90">
        <v>1</v>
      </c>
      <c r="G16" s="90">
        <v>2</v>
      </c>
      <c r="H16" s="90">
        <v>2</v>
      </c>
      <c r="I16" s="91">
        <v>2</v>
      </c>
      <c r="J16" s="90">
        <v>2</v>
      </c>
      <c r="K16" s="91">
        <v>2</v>
      </c>
      <c r="L16" s="90">
        <v>1</v>
      </c>
      <c r="M16" s="90">
        <v>2</v>
      </c>
      <c r="N16" s="91">
        <v>2</v>
      </c>
      <c r="O16" s="91">
        <v>1</v>
      </c>
      <c r="P16" s="91">
        <v>1</v>
      </c>
      <c r="Q16" s="92">
        <v>2</v>
      </c>
      <c r="R16" s="110">
        <f t="shared" si="2"/>
        <v>11</v>
      </c>
      <c r="S16" s="94">
        <f t="shared" si="3"/>
        <v>19</v>
      </c>
      <c r="T16" s="84"/>
      <c r="U16" s="85"/>
      <c r="V16" s="62"/>
      <c r="W16" s="62"/>
      <c r="X16" s="62"/>
    </row>
    <row r="17" spans="2:24" ht="15">
      <c r="B17" s="95">
        <v>12</v>
      </c>
      <c r="C17" s="87" t="s">
        <v>66</v>
      </c>
      <c r="D17" s="88" t="str">
        <f t="shared" si="0"/>
        <v>PVD</v>
      </c>
      <c r="E17" s="89">
        <f t="shared" si="1"/>
        <v>1.8181818181818181</v>
      </c>
      <c r="F17" s="90">
        <v>1</v>
      </c>
      <c r="G17" s="90">
        <v>2</v>
      </c>
      <c r="H17" s="90">
        <v>2</v>
      </c>
      <c r="I17" s="91">
        <v>2</v>
      </c>
      <c r="J17" s="90">
        <v>1</v>
      </c>
      <c r="K17" s="91">
        <v>2</v>
      </c>
      <c r="L17" s="90">
        <v>2</v>
      </c>
      <c r="M17" s="90">
        <v>2</v>
      </c>
      <c r="N17" s="91">
        <v>2</v>
      </c>
      <c r="O17" s="91">
        <v>2</v>
      </c>
      <c r="P17" s="91">
        <v>1</v>
      </c>
      <c r="Q17" s="92">
        <v>2</v>
      </c>
      <c r="R17" s="110">
        <f t="shared" si="2"/>
        <v>11</v>
      </c>
      <c r="S17" s="94">
        <f t="shared" si="3"/>
        <v>20</v>
      </c>
      <c r="T17" s="84"/>
      <c r="U17" s="85"/>
      <c r="V17" s="62"/>
      <c r="W17" s="62"/>
      <c r="X17" s="62"/>
    </row>
    <row r="18" spans="2:24" ht="15">
      <c r="B18" s="95">
        <v>13</v>
      </c>
      <c r="C18" s="87" t="s">
        <v>67</v>
      </c>
      <c r="D18" s="88" t="str">
        <f t="shared" si="0"/>
        <v>PVD</v>
      </c>
      <c r="E18" s="89">
        <f t="shared" si="1"/>
        <v>1.9090909090909092</v>
      </c>
      <c r="F18" s="90">
        <v>1</v>
      </c>
      <c r="G18" s="90">
        <v>2</v>
      </c>
      <c r="H18" s="91">
        <v>2</v>
      </c>
      <c r="I18" s="90">
        <v>2</v>
      </c>
      <c r="J18" s="90">
        <v>2</v>
      </c>
      <c r="K18" s="91">
        <v>2</v>
      </c>
      <c r="L18" s="90">
        <v>2</v>
      </c>
      <c r="M18" s="90">
        <v>2</v>
      </c>
      <c r="N18" s="91">
        <v>2</v>
      </c>
      <c r="O18" s="91">
        <v>2</v>
      </c>
      <c r="P18" s="91">
        <v>2</v>
      </c>
      <c r="Q18" s="92">
        <v>1</v>
      </c>
      <c r="R18" s="110">
        <f t="shared" si="2"/>
        <v>11</v>
      </c>
      <c r="S18" s="94">
        <f t="shared" si="3"/>
        <v>21</v>
      </c>
      <c r="T18" s="84"/>
      <c r="U18" s="85"/>
      <c r="V18" s="62"/>
      <c r="W18" s="62"/>
      <c r="X18" s="62"/>
    </row>
    <row r="19" spans="2:24" ht="15">
      <c r="B19" s="95">
        <v>14</v>
      </c>
      <c r="C19" s="87" t="s">
        <v>68</v>
      </c>
      <c r="D19" s="88" t="str">
        <f t="shared" si="0"/>
        <v>P</v>
      </c>
      <c r="E19" s="89">
        <f t="shared" si="1"/>
        <v>2.4545454545454546</v>
      </c>
      <c r="F19" s="90">
        <v>1</v>
      </c>
      <c r="G19" s="90">
        <v>3</v>
      </c>
      <c r="H19" s="91">
        <v>2</v>
      </c>
      <c r="I19" s="90">
        <v>3</v>
      </c>
      <c r="J19" s="90">
        <v>3</v>
      </c>
      <c r="K19" s="91">
        <v>2</v>
      </c>
      <c r="L19" s="90">
        <v>2</v>
      </c>
      <c r="M19" s="90">
        <v>3</v>
      </c>
      <c r="N19" s="91">
        <v>3</v>
      </c>
      <c r="O19" s="91">
        <v>2</v>
      </c>
      <c r="P19" s="91">
        <v>2</v>
      </c>
      <c r="Q19" s="92">
        <v>2</v>
      </c>
      <c r="R19" s="110">
        <f t="shared" si="2"/>
        <v>11</v>
      </c>
      <c r="S19" s="94">
        <f t="shared" si="3"/>
        <v>27</v>
      </c>
      <c r="T19" s="84"/>
      <c r="U19" s="85"/>
      <c r="V19" s="62"/>
      <c r="W19" s="62"/>
      <c r="X19" s="62"/>
    </row>
    <row r="20" spans="2:24" ht="15">
      <c r="B20" s="95">
        <v>15</v>
      </c>
      <c r="C20" s="87" t="s">
        <v>69</v>
      </c>
      <c r="D20" s="88" t="str">
        <f t="shared" si="0"/>
        <v>PVD</v>
      </c>
      <c r="E20" s="89">
        <f t="shared" si="1"/>
        <v>1.7272727272727273</v>
      </c>
      <c r="F20" s="90">
        <v>1</v>
      </c>
      <c r="G20" s="90">
        <v>2</v>
      </c>
      <c r="H20" s="90">
        <v>1</v>
      </c>
      <c r="I20" s="91">
        <v>2</v>
      </c>
      <c r="J20" s="90">
        <v>2</v>
      </c>
      <c r="K20" s="91">
        <v>2</v>
      </c>
      <c r="L20" s="90">
        <v>2</v>
      </c>
      <c r="M20" s="90">
        <v>2</v>
      </c>
      <c r="N20" s="91">
        <v>2</v>
      </c>
      <c r="O20" s="91">
        <v>1</v>
      </c>
      <c r="P20" s="91">
        <v>2</v>
      </c>
      <c r="Q20" s="92">
        <v>1</v>
      </c>
      <c r="R20" s="110">
        <f t="shared" si="2"/>
        <v>11</v>
      </c>
      <c r="S20" s="94">
        <f t="shared" si="3"/>
        <v>19</v>
      </c>
      <c r="T20" s="84"/>
      <c r="U20" s="85"/>
      <c r="V20" s="62"/>
      <c r="W20" s="62"/>
      <c r="X20" s="62"/>
    </row>
    <row r="21" spans="2:24" ht="15">
      <c r="B21" s="95">
        <v>16</v>
      </c>
      <c r="C21" s="87" t="s">
        <v>79</v>
      </c>
      <c r="D21" s="88" t="str">
        <f t="shared" si="0"/>
        <v>PV</v>
      </c>
      <c r="E21" s="89">
        <f t="shared" si="1"/>
        <v>1</v>
      </c>
      <c r="F21" s="90">
        <v>1</v>
      </c>
      <c r="G21" s="90">
        <v>1</v>
      </c>
      <c r="H21" s="90">
        <v>1</v>
      </c>
      <c r="I21" s="91">
        <v>1</v>
      </c>
      <c r="J21" s="90">
        <v>1</v>
      </c>
      <c r="K21" s="91">
        <v>1</v>
      </c>
      <c r="L21" s="90">
        <v>1</v>
      </c>
      <c r="M21" s="90">
        <v>1</v>
      </c>
      <c r="N21" s="91">
        <v>1</v>
      </c>
      <c r="O21" s="91">
        <v>1</v>
      </c>
      <c r="P21" s="91">
        <v>1</v>
      </c>
      <c r="Q21" s="92">
        <v>1</v>
      </c>
      <c r="R21" s="110">
        <f t="shared" si="2"/>
        <v>11</v>
      </c>
      <c r="S21" s="94">
        <f t="shared" si="3"/>
        <v>11</v>
      </c>
      <c r="T21" s="84"/>
      <c r="U21" s="85"/>
      <c r="V21" s="62"/>
      <c r="W21" s="62"/>
      <c r="X21" s="62"/>
    </row>
    <row r="22" spans="2:24" ht="15">
      <c r="B22" s="95">
        <v>17</v>
      </c>
      <c r="C22" s="87" t="s">
        <v>80</v>
      </c>
      <c r="D22" s="88" t="str">
        <f t="shared" si="0"/>
        <v>PV</v>
      </c>
      <c r="E22" s="89">
        <f t="shared" si="1"/>
        <v>1</v>
      </c>
      <c r="F22" s="90">
        <v>1</v>
      </c>
      <c r="G22" s="90">
        <v>1</v>
      </c>
      <c r="H22" s="91">
        <v>1</v>
      </c>
      <c r="I22" s="90">
        <v>1</v>
      </c>
      <c r="J22" s="90">
        <v>1</v>
      </c>
      <c r="K22" s="91">
        <v>1</v>
      </c>
      <c r="L22" s="90">
        <v>1</v>
      </c>
      <c r="M22" s="90">
        <v>1</v>
      </c>
      <c r="N22" s="91">
        <v>1</v>
      </c>
      <c r="O22" s="91">
        <v>1</v>
      </c>
      <c r="P22" s="91">
        <v>1</v>
      </c>
      <c r="Q22" s="92">
        <v>1</v>
      </c>
      <c r="R22" s="110">
        <f t="shared" si="2"/>
        <v>11</v>
      </c>
      <c r="S22" s="94">
        <f t="shared" si="3"/>
        <v>11</v>
      </c>
      <c r="T22" s="84"/>
      <c r="U22" s="85"/>
      <c r="V22" s="62"/>
      <c r="W22" s="62"/>
      <c r="X22" s="62"/>
    </row>
    <row r="23" spans="2:24" ht="15">
      <c r="B23" s="95">
        <v>18</v>
      </c>
      <c r="C23" s="87" t="s">
        <v>81</v>
      </c>
      <c r="D23" s="88" t="str">
        <f t="shared" si="0"/>
        <v>P</v>
      </c>
      <c r="E23" s="89">
        <f t="shared" si="1"/>
        <v>2.8</v>
      </c>
      <c r="F23" s="90">
        <v>1</v>
      </c>
      <c r="G23" s="90">
        <v>3</v>
      </c>
      <c r="H23" s="91">
        <v>3</v>
      </c>
      <c r="I23" s="90">
        <v>4</v>
      </c>
      <c r="J23" s="90">
        <v>2</v>
      </c>
      <c r="K23" s="91">
        <v>3</v>
      </c>
      <c r="L23" s="90">
        <v>3</v>
      </c>
      <c r="M23" s="90">
        <v>3</v>
      </c>
      <c r="N23" s="91">
        <v>3</v>
      </c>
      <c r="O23" s="91">
        <v>2</v>
      </c>
      <c r="P23" s="91">
        <v>2</v>
      </c>
      <c r="Q23" s="92"/>
      <c r="R23" s="110">
        <f t="shared" si="2"/>
        <v>10</v>
      </c>
      <c r="S23" s="94">
        <f t="shared" si="3"/>
        <v>28</v>
      </c>
      <c r="T23" s="84"/>
      <c r="U23" s="85"/>
      <c r="V23" s="62"/>
      <c r="W23" s="62"/>
      <c r="X23" s="62"/>
    </row>
    <row r="24" spans="2:24" ht="15">
      <c r="B24" s="95">
        <v>19</v>
      </c>
      <c r="C24" s="87" t="s">
        <v>82</v>
      </c>
      <c r="D24" s="88" t="str">
        <f t="shared" si="0"/>
        <v>PV</v>
      </c>
      <c r="E24" s="89">
        <f t="shared" si="1"/>
        <v>1</v>
      </c>
      <c r="F24" s="90">
        <v>1</v>
      </c>
      <c r="G24" s="90">
        <v>1</v>
      </c>
      <c r="H24" s="90">
        <v>1</v>
      </c>
      <c r="I24" s="91">
        <v>1</v>
      </c>
      <c r="J24" s="90">
        <v>1</v>
      </c>
      <c r="K24" s="91">
        <v>1</v>
      </c>
      <c r="L24" s="90">
        <v>1</v>
      </c>
      <c r="M24" s="90">
        <v>1</v>
      </c>
      <c r="N24" s="91">
        <v>1</v>
      </c>
      <c r="O24" s="91">
        <v>1</v>
      </c>
      <c r="P24" s="91">
        <v>1</v>
      </c>
      <c r="Q24" s="92">
        <v>1</v>
      </c>
      <c r="R24" s="110">
        <f t="shared" si="2"/>
        <v>11</v>
      </c>
      <c r="S24" s="94">
        <f t="shared" si="3"/>
        <v>11</v>
      </c>
      <c r="T24" s="84"/>
      <c r="U24" s="85"/>
      <c r="V24" s="62"/>
      <c r="W24" s="62"/>
      <c r="X24" s="62"/>
    </row>
    <row r="25" spans="2:24" ht="15">
      <c r="B25" s="95">
        <v>20</v>
      </c>
      <c r="C25" s="87" t="s">
        <v>83</v>
      </c>
      <c r="D25" s="88" t="str">
        <f t="shared" si="0"/>
        <v>P</v>
      </c>
      <c r="E25" s="89">
        <f t="shared" si="1"/>
        <v>2.8181818181818183</v>
      </c>
      <c r="F25" s="90">
        <v>1</v>
      </c>
      <c r="G25" s="90">
        <v>3</v>
      </c>
      <c r="H25" s="91">
        <v>3</v>
      </c>
      <c r="I25" s="90">
        <v>4</v>
      </c>
      <c r="J25" s="90">
        <v>2</v>
      </c>
      <c r="K25" s="91">
        <v>4</v>
      </c>
      <c r="L25" s="90">
        <v>3</v>
      </c>
      <c r="M25" s="90">
        <v>3</v>
      </c>
      <c r="N25" s="91">
        <v>3</v>
      </c>
      <c r="O25" s="91">
        <v>2</v>
      </c>
      <c r="P25" s="91">
        <v>2</v>
      </c>
      <c r="Q25" s="92">
        <v>2</v>
      </c>
      <c r="R25" s="110">
        <f t="shared" si="2"/>
        <v>11</v>
      </c>
      <c r="S25" s="94">
        <f t="shared" si="3"/>
        <v>31</v>
      </c>
      <c r="T25" s="84"/>
      <c r="U25" s="85"/>
      <c r="V25" s="62"/>
      <c r="W25" s="62"/>
      <c r="X25" s="62"/>
    </row>
    <row r="26" spans="2:24" ht="15">
      <c r="B26" s="95">
        <v>21</v>
      </c>
      <c r="C26" s="87" t="s">
        <v>84</v>
      </c>
      <c r="D26" s="88" t="str">
        <f t="shared" si="0"/>
        <v>PV</v>
      </c>
      <c r="E26" s="89">
        <f t="shared" si="1"/>
        <v>1</v>
      </c>
      <c r="F26" s="90">
        <v>1</v>
      </c>
      <c r="G26" s="90">
        <v>1</v>
      </c>
      <c r="H26" s="91">
        <v>1</v>
      </c>
      <c r="I26" s="90">
        <v>1</v>
      </c>
      <c r="J26" s="90">
        <v>1</v>
      </c>
      <c r="K26" s="91">
        <v>1</v>
      </c>
      <c r="L26" s="90">
        <v>1</v>
      </c>
      <c r="M26" s="90">
        <v>1</v>
      </c>
      <c r="N26" s="91">
        <v>1</v>
      </c>
      <c r="O26" s="91">
        <v>1</v>
      </c>
      <c r="P26" s="91">
        <v>1</v>
      </c>
      <c r="Q26" s="92">
        <v>1</v>
      </c>
      <c r="R26" s="110">
        <f t="shared" si="2"/>
        <v>11</v>
      </c>
      <c r="S26" s="94">
        <f t="shared" si="3"/>
        <v>11</v>
      </c>
      <c r="T26" s="84"/>
      <c r="U26" s="85"/>
      <c r="V26" s="62"/>
      <c r="W26" s="62"/>
      <c r="X26" s="62"/>
    </row>
    <row r="27" spans="2:24" ht="15">
      <c r="B27" s="95">
        <v>22</v>
      </c>
      <c r="C27" s="87" t="s">
        <v>85</v>
      </c>
      <c r="D27" s="88" t="str">
        <f t="shared" si="0"/>
        <v>PV</v>
      </c>
      <c r="E27" s="89">
        <f t="shared" si="1"/>
        <v>1</v>
      </c>
      <c r="F27" s="90">
        <v>1</v>
      </c>
      <c r="G27" s="90">
        <v>1</v>
      </c>
      <c r="H27" s="90">
        <v>1</v>
      </c>
      <c r="I27" s="91">
        <v>1</v>
      </c>
      <c r="J27" s="90">
        <v>1</v>
      </c>
      <c r="K27" s="91">
        <v>1</v>
      </c>
      <c r="L27" s="90">
        <v>1</v>
      </c>
      <c r="M27" s="90">
        <v>1</v>
      </c>
      <c r="N27" s="91">
        <v>1</v>
      </c>
      <c r="O27" s="91">
        <v>1</v>
      </c>
      <c r="P27" s="91">
        <v>1</v>
      </c>
      <c r="Q27" s="92">
        <v>1</v>
      </c>
      <c r="R27" s="110">
        <f t="shared" si="2"/>
        <v>11</v>
      </c>
      <c r="S27" s="94">
        <f t="shared" si="3"/>
        <v>11</v>
      </c>
      <c r="T27" s="84"/>
      <c r="U27" s="85"/>
      <c r="V27" s="62"/>
      <c r="W27" s="62"/>
      <c r="X27" s="62"/>
    </row>
    <row r="28" spans="2:24" ht="15">
      <c r="B28" s="95">
        <v>23</v>
      </c>
      <c r="C28" s="87" t="s">
        <v>86</v>
      </c>
      <c r="D28" s="88" t="str">
        <f t="shared" si="0"/>
        <v>PV</v>
      </c>
      <c r="E28" s="89">
        <f t="shared" si="1"/>
        <v>1.3636363636363635</v>
      </c>
      <c r="F28" s="90">
        <v>1</v>
      </c>
      <c r="G28" s="90">
        <v>2</v>
      </c>
      <c r="H28" s="90">
        <v>1</v>
      </c>
      <c r="I28" s="91">
        <v>1</v>
      </c>
      <c r="J28" s="90">
        <v>1</v>
      </c>
      <c r="K28" s="91">
        <v>2</v>
      </c>
      <c r="L28" s="90">
        <v>1</v>
      </c>
      <c r="M28" s="90">
        <v>1</v>
      </c>
      <c r="N28" s="91">
        <v>2</v>
      </c>
      <c r="O28" s="91">
        <v>1</v>
      </c>
      <c r="P28" s="91">
        <v>1</v>
      </c>
      <c r="Q28" s="92">
        <v>2</v>
      </c>
      <c r="R28" s="110">
        <f t="shared" si="2"/>
        <v>11</v>
      </c>
      <c r="S28" s="94">
        <f t="shared" si="3"/>
        <v>15</v>
      </c>
      <c r="T28" s="84"/>
      <c r="U28" s="85"/>
      <c r="V28" s="62"/>
      <c r="W28" s="62"/>
      <c r="X28" s="62"/>
    </row>
    <row r="29" spans="2:24" ht="15">
      <c r="B29" s="95">
        <v>24</v>
      </c>
      <c r="C29" s="87" t="s">
        <v>87</v>
      </c>
      <c r="D29" s="88" t="str">
        <f t="shared" si="0"/>
        <v>P</v>
      </c>
      <c r="E29" s="89">
        <f t="shared" si="1"/>
        <v>2.5454545454545454</v>
      </c>
      <c r="F29" s="90">
        <v>1</v>
      </c>
      <c r="G29" s="90">
        <v>3</v>
      </c>
      <c r="H29" s="90">
        <v>3</v>
      </c>
      <c r="I29" s="91">
        <v>4</v>
      </c>
      <c r="J29" s="90">
        <v>3</v>
      </c>
      <c r="K29" s="91">
        <v>2</v>
      </c>
      <c r="L29" s="90">
        <v>3</v>
      </c>
      <c r="M29" s="90">
        <v>3</v>
      </c>
      <c r="N29" s="91">
        <v>3</v>
      </c>
      <c r="O29" s="91">
        <v>1</v>
      </c>
      <c r="P29" s="91">
        <v>2</v>
      </c>
      <c r="Q29" s="92">
        <v>1</v>
      </c>
      <c r="R29" s="110">
        <f t="shared" si="2"/>
        <v>11</v>
      </c>
      <c r="S29" s="94">
        <f t="shared" si="3"/>
        <v>28</v>
      </c>
      <c r="T29" s="84"/>
      <c r="U29" s="85"/>
      <c r="V29" s="62"/>
      <c r="W29" s="62"/>
      <c r="X29" s="62"/>
    </row>
    <row r="30" spans="2:24" ht="15">
      <c r="B30" s="95">
        <v>25</v>
      </c>
      <c r="C30" s="87" t="s">
        <v>88</v>
      </c>
      <c r="D30" s="88" t="str">
        <f t="shared" si="0"/>
        <v>P</v>
      </c>
      <c r="E30" s="89">
        <f t="shared" si="1"/>
        <v>3.090909090909091</v>
      </c>
      <c r="F30" s="90">
        <v>1</v>
      </c>
      <c r="G30" s="90">
        <v>4</v>
      </c>
      <c r="H30" s="90">
        <v>3</v>
      </c>
      <c r="I30" s="91">
        <v>4</v>
      </c>
      <c r="J30" s="90">
        <v>3</v>
      </c>
      <c r="K30" s="91">
        <v>3</v>
      </c>
      <c r="L30" s="90">
        <v>4</v>
      </c>
      <c r="M30" s="90">
        <v>4</v>
      </c>
      <c r="N30" s="91">
        <v>3</v>
      </c>
      <c r="O30" s="91">
        <v>2</v>
      </c>
      <c r="P30" s="91">
        <v>2</v>
      </c>
      <c r="Q30" s="92">
        <v>2</v>
      </c>
      <c r="R30" s="110">
        <f t="shared" si="2"/>
        <v>11</v>
      </c>
      <c r="S30" s="94">
        <f t="shared" si="3"/>
        <v>34</v>
      </c>
      <c r="T30" s="84"/>
      <c r="U30" s="85"/>
      <c r="V30" s="62"/>
      <c r="W30" s="62"/>
      <c r="X30" s="62"/>
    </row>
    <row r="31" spans="2:24" ht="15">
      <c r="B31" s="95">
        <v>26</v>
      </c>
      <c r="C31" s="87" t="s">
        <v>89</v>
      </c>
      <c r="D31" s="88" t="str">
        <f t="shared" si="0"/>
        <v>PVD</v>
      </c>
      <c r="E31" s="89">
        <f t="shared" si="1"/>
        <v>1.5454545454545454</v>
      </c>
      <c r="F31" s="90">
        <v>1</v>
      </c>
      <c r="G31" s="90">
        <v>2</v>
      </c>
      <c r="H31" s="90">
        <v>1</v>
      </c>
      <c r="I31" s="91">
        <v>1</v>
      </c>
      <c r="J31" s="90">
        <v>1</v>
      </c>
      <c r="K31" s="91">
        <v>2</v>
      </c>
      <c r="L31" s="90">
        <v>2</v>
      </c>
      <c r="M31" s="90">
        <v>2</v>
      </c>
      <c r="N31" s="91">
        <v>2</v>
      </c>
      <c r="O31" s="90">
        <v>2</v>
      </c>
      <c r="P31" s="91">
        <v>1</v>
      </c>
      <c r="Q31" s="92">
        <v>1</v>
      </c>
      <c r="R31" s="110">
        <f t="shared" si="2"/>
        <v>11</v>
      </c>
      <c r="S31" s="94">
        <f t="shared" si="3"/>
        <v>17</v>
      </c>
      <c r="T31" s="84"/>
      <c r="U31" s="85"/>
      <c r="V31" s="62"/>
      <c r="W31" s="62"/>
      <c r="X31" s="62"/>
    </row>
    <row r="32" spans="2:24" ht="15">
      <c r="B32" s="95">
        <v>27</v>
      </c>
      <c r="C32" s="87" t="s">
        <v>90</v>
      </c>
      <c r="D32" s="88" t="str">
        <f t="shared" si="0"/>
        <v>P</v>
      </c>
      <c r="E32" s="89">
        <f t="shared" si="1"/>
        <v>2.1818181818181817</v>
      </c>
      <c r="F32" s="90">
        <v>1</v>
      </c>
      <c r="G32" s="90">
        <v>2</v>
      </c>
      <c r="H32" s="91">
        <v>2</v>
      </c>
      <c r="I32" s="90">
        <v>3</v>
      </c>
      <c r="J32" s="90">
        <v>2</v>
      </c>
      <c r="K32" s="91">
        <v>2</v>
      </c>
      <c r="L32" s="90">
        <v>3</v>
      </c>
      <c r="M32" s="90">
        <v>3</v>
      </c>
      <c r="N32" s="91">
        <v>2</v>
      </c>
      <c r="O32" s="90">
        <v>2</v>
      </c>
      <c r="P32" s="91">
        <v>1</v>
      </c>
      <c r="Q32" s="92">
        <v>2</v>
      </c>
      <c r="R32" s="110">
        <f t="shared" si="2"/>
        <v>11</v>
      </c>
      <c r="S32" s="94">
        <f t="shared" si="3"/>
        <v>24</v>
      </c>
      <c r="T32" s="84"/>
      <c r="U32" s="85"/>
      <c r="V32" s="62"/>
      <c r="W32" s="62"/>
      <c r="X32" s="62"/>
    </row>
    <row r="33" spans="2:24" ht="15">
      <c r="B33" s="95">
        <v>28</v>
      </c>
      <c r="C33" s="87" t="s">
        <v>91</v>
      </c>
      <c r="D33" s="88" t="str">
        <f t="shared" si="0"/>
        <v>PVD</v>
      </c>
      <c r="E33" s="89">
        <f t="shared" si="1"/>
        <v>1.8181818181818181</v>
      </c>
      <c r="F33" s="90">
        <v>1</v>
      </c>
      <c r="G33" s="90">
        <v>2</v>
      </c>
      <c r="H33" s="91">
        <v>2</v>
      </c>
      <c r="I33" s="90">
        <v>2</v>
      </c>
      <c r="J33" s="90">
        <v>1</v>
      </c>
      <c r="K33" s="91">
        <v>1</v>
      </c>
      <c r="L33" s="90">
        <v>3</v>
      </c>
      <c r="M33" s="90">
        <v>3</v>
      </c>
      <c r="N33" s="91">
        <v>2</v>
      </c>
      <c r="O33" s="90">
        <v>1</v>
      </c>
      <c r="P33" s="91">
        <v>2</v>
      </c>
      <c r="Q33" s="92">
        <v>1</v>
      </c>
      <c r="R33" s="110">
        <f t="shared" si="2"/>
        <v>11</v>
      </c>
      <c r="S33" s="94">
        <f t="shared" si="3"/>
        <v>20</v>
      </c>
      <c r="T33" s="84"/>
      <c r="U33" s="85"/>
      <c r="V33" s="62"/>
      <c r="W33" s="62"/>
      <c r="X33" s="62"/>
    </row>
    <row r="34" spans="2:24" ht="15.75" thickBot="1">
      <c r="B34" s="97">
        <v>29</v>
      </c>
      <c r="C34" s="98" t="s">
        <v>92</v>
      </c>
      <c r="D34" s="99" t="str">
        <f t="shared" si="0"/>
        <v>PVD</v>
      </c>
      <c r="E34" s="100">
        <f t="shared" si="1"/>
        <v>2</v>
      </c>
      <c r="F34" s="101">
        <v>1</v>
      </c>
      <c r="G34" s="101">
        <v>2</v>
      </c>
      <c r="H34" s="101">
        <v>2</v>
      </c>
      <c r="I34" s="102">
        <v>3</v>
      </c>
      <c r="J34" s="101">
        <v>1</v>
      </c>
      <c r="K34" s="102">
        <v>2</v>
      </c>
      <c r="L34" s="101">
        <v>2</v>
      </c>
      <c r="M34" s="101">
        <v>3</v>
      </c>
      <c r="N34" s="102">
        <v>1</v>
      </c>
      <c r="O34" s="101">
        <v>1</v>
      </c>
      <c r="P34" s="102">
        <v>3</v>
      </c>
      <c r="Q34" s="103">
        <v>2</v>
      </c>
      <c r="R34" s="110">
        <f t="shared" si="2"/>
        <v>11</v>
      </c>
      <c r="S34" s="94">
        <f t="shared" si="3"/>
        <v>22</v>
      </c>
      <c r="T34" s="84"/>
      <c r="U34" s="85"/>
      <c r="V34" s="62"/>
      <c r="W34" s="62"/>
      <c r="X34" s="62"/>
    </row>
    <row r="35" spans="2:24" ht="15.75" thickTop="1">
      <c r="B35" s="106"/>
      <c r="C35" s="106"/>
      <c r="D35" s="106"/>
      <c r="E35" s="111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62"/>
      <c r="U35" s="62"/>
      <c r="V35" s="62"/>
      <c r="W35" s="62"/>
      <c r="X35" s="62"/>
    </row>
    <row r="38" spans="2:4" ht="12.75">
      <c r="B38" s="107"/>
      <c r="D38" s="108"/>
    </row>
    <row r="39" spans="2:4" ht="12.75">
      <c r="B39" s="107"/>
      <c r="D39" s="108"/>
    </row>
    <row r="40" spans="2:4" ht="12.75">
      <c r="B40" s="107"/>
      <c r="D40" s="108"/>
    </row>
    <row r="41" spans="2:4" ht="12.75">
      <c r="B41" s="107"/>
      <c r="D41" s="108"/>
    </row>
    <row r="43" ht="12.75">
      <c r="C43" s="107"/>
    </row>
    <row r="44" ht="12.75">
      <c r="C44" s="85"/>
    </row>
    <row r="45" ht="12.75">
      <c r="C45" s="107"/>
    </row>
    <row r="46" ht="12.75">
      <c r="C46" s="107"/>
    </row>
    <row r="47" ht="12.75">
      <c r="C47" s="107"/>
    </row>
    <row r="48" ht="12.75">
      <c r="C48" s="107"/>
    </row>
    <row r="49" ht="12.75">
      <c r="C49" s="107"/>
    </row>
    <row r="50" ht="12.75">
      <c r="C50" s="107"/>
    </row>
  </sheetData>
  <sheetProtection/>
  <conditionalFormatting sqref="D6:D34">
    <cfRule type="cellIs" priority="1" dxfId="3" operator="equal" stopIfTrue="1">
      <formula>"PV"</formula>
    </cfRule>
    <cfRule type="cellIs" priority="2" dxfId="2" operator="equal" stopIfTrue="1">
      <formula>"PVD"</formula>
    </cfRule>
    <cfRule type="cellIs" priority="3" dxfId="1" operator="equal" stopIfTrue="1">
      <formula>"N"</formula>
    </cfRule>
  </conditionalFormatting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H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24.875" style="1" customWidth="1"/>
    <col min="3" max="3" width="12.125" style="1" customWidth="1"/>
    <col min="4" max="4" width="11.875" style="1" customWidth="1"/>
    <col min="5" max="5" width="12.25390625" style="1" customWidth="1"/>
    <col min="6" max="6" width="10.875" style="1" customWidth="1"/>
    <col min="7" max="7" width="11.25390625" style="1" customWidth="1"/>
    <col min="8" max="8" width="17.00390625" style="1" customWidth="1"/>
    <col min="9" max="16384" width="9.125" style="1" customWidth="1"/>
  </cols>
  <sheetData>
    <row r="1" ht="12.75">
      <c r="A1" s="112"/>
    </row>
    <row r="2" ht="15">
      <c r="B2" s="113" t="s">
        <v>52</v>
      </c>
    </row>
    <row r="3" ht="15">
      <c r="B3" s="113" t="s">
        <v>48</v>
      </c>
    </row>
    <row r="4" ht="17.25">
      <c r="B4" s="113" t="s">
        <v>119</v>
      </c>
    </row>
    <row r="5" ht="17.25">
      <c r="B5" s="113" t="s">
        <v>120</v>
      </c>
    </row>
    <row r="6" ht="15">
      <c r="B6" s="113" t="s">
        <v>96</v>
      </c>
    </row>
    <row r="7" ht="17.25">
      <c r="B7" s="113" t="s">
        <v>121</v>
      </c>
    </row>
    <row r="8" ht="17.25">
      <c r="B8" s="113" t="s">
        <v>122</v>
      </c>
    </row>
    <row r="9" ht="17.25">
      <c r="B9" s="113" t="s">
        <v>123</v>
      </c>
    </row>
    <row r="10" ht="15">
      <c r="B10" s="113" t="s">
        <v>49</v>
      </c>
    </row>
    <row r="11" ht="17.25">
      <c r="B11" s="113" t="s">
        <v>124</v>
      </c>
    </row>
    <row r="12" ht="15">
      <c r="B12" s="113" t="s">
        <v>112</v>
      </c>
    </row>
    <row r="13" ht="15">
      <c r="B13" s="113" t="s">
        <v>113</v>
      </c>
    </row>
    <row r="14" ht="15">
      <c r="B14" s="113" t="s">
        <v>50</v>
      </c>
    </row>
    <row r="15" ht="15.75" thickBot="1">
      <c r="B15" s="113" t="s">
        <v>51</v>
      </c>
    </row>
    <row r="16" spans="5:7" ht="18.75" thickBot="1" thickTop="1">
      <c r="E16" s="151" t="s">
        <v>125</v>
      </c>
      <c r="F16" s="152"/>
      <c r="G16" s="114">
        <v>8.5</v>
      </c>
    </row>
    <row r="17" spans="5:7" ht="14.25" thickBot="1" thickTop="1">
      <c r="E17" s="115"/>
      <c r="F17" s="115"/>
      <c r="G17" s="116"/>
    </row>
    <row r="18" spans="2:8" ht="13.5" customHeight="1" thickTop="1">
      <c r="B18" s="157" t="s">
        <v>26</v>
      </c>
      <c r="C18" s="153" t="s">
        <v>42</v>
      </c>
      <c r="D18" s="153" t="s">
        <v>45</v>
      </c>
      <c r="E18" s="153" t="s">
        <v>43</v>
      </c>
      <c r="F18" s="153" t="s">
        <v>44</v>
      </c>
      <c r="G18" s="153" t="s">
        <v>46</v>
      </c>
      <c r="H18" s="155" t="s">
        <v>47</v>
      </c>
    </row>
    <row r="19" spans="2:8" ht="12.75">
      <c r="B19" s="158"/>
      <c r="C19" s="154"/>
      <c r="D19" s="154"/>
      <c r="E19" s="154"/>
      <c r="F19" s="154"/>
      <c r="G19" s="154"/>
      <c r="H19" s="156"/>
    </row>
    <row r="20" spans="2:8" ht="12.75">
      <c r="B20" s="117" t="s">
        <v>97</v>
      </c>
      <c r="C20" s="118">
        <v>1164</v>
      </c>
      <c r="D20" s="119">
        <v>1000</v>
      </c>
      <c r="E20" s="120">
        <v>258</v>
      </c>
      <c r="F20" s="120">
        <v>311</v>
      </c>
      <c r="G20" s="121"/>
      <c r="H20" s="122"/>
    </row>
    <row r="21" spans="2:8" ht="12.75">
      <c r="B21" s="117" t="s">
        <v>56</v>
      </c>
      <c r="C21" s="118">
        <v>989</v>
      </c>
      <c r="D21" s="119">
        <v>10000</v>
      </c>
      <c r="E21" s="123">
        <v>5874</v>
      </c>
      <c r="F21" s="123">
        <v>6025</v>
      </c>
      <c r="G21" s="121"/>
      <c r="H21" s="122"/>
    </row>
    <row r="22" spans="2:8" ht="12.75">
      <c r="B22" s="117" t="s">
        <v>57</v>
      </c>
      <c r="C22" s="118">
        <v>1324</v>
      </c>
      <c r="D22" s="119">
        <v>10000</v>
      </c>
      <c r="E22" s="123">
        <v>9875</v>
      </c>
      <c r="F22" s="123">
        <v>52</v>
      </c>
      <c r="G22" s="121"/>
      <c r="H22" s="122"/>
    </row>
    <row r="23" spans="2:8" ht="12.75">
      <c r="B23" s="117" t="s">
        <v>58</v>
      </c>
      <c r="C23" s="118">
        <v>749</v>
      </c>
      <c r="D23" s="119">
        <v>1000</v>
      </c>
      <c r="E23" s="120">
        <v>367</v>
      </c>
      <c r="F23" s="120">
        <v>457</v>
      </c>
      <c r="G23" s="121"/>
      <c r="H23" s="122"/>
    </row>
    <row r="24" spans="2:8" ht="12.75">
      <c r="B24" s="117" t="s">
        <v>59</v>
      </c>
      <c r="C24" s="118">
        <v>1135</v>
      </c>
      <c r="D24" s="119">
        <v>1000</v>
      </c>
      <c r="E24" s="120">
        <v>521</v>
      </c>
      <c r="F24" s="120">
        <v>588</v>
      </c>
      <c r="G24" s="121"/>
      <c r="H24" s="122"/>
    </row>
    <row r="25" spans="2:8" ht="12.75">
      <c r="B25" s="117" t="s">
        <v>60</v>
      </c>
      <c r="C25" s="118">
        <v>1146</v>
      </c>
      <c r="D25" s="119">
        <v>10000</v>
      </c>
      <c r="E25" s="123">
        <v>5697</v>
      </c>
      <c r="F25" s="123">
        <v>5820</v>
      </c>
      <c r="G25" s="121"/>
      <c r="H25" s="122"/>
    </row>
    <row r="26" spans="2:8" ht="12.75">
      <c r="B26" s="117" t="s">
        <v>61</v>
      </c>
      <c r="C26" s="118">
        <v>753</v>
      </c>
      <c r="D26" s="119">
        <v>10000</v>
      </c>
      <c r="E26" s="123">
        <v>2364</v>
      </c>
      <c r="F26" s="123">
        <v>2478</v>
      </c>
      <c r="G26" s="121"/>
      <c r="H26" s="122"/>
    </row>
    <row r="27" spans="2:8" ht="12.75">
      <c r="B27" s="117" t="s">
        <v>62</v>
      </c>
      <c r="C27" s="118">
        <v>1170</v>
      </c>
      <c r="D27" s="119">
        <v>10000</v>
      </c>
      <c r="E27" s="123">
        <v>5874</v>
      </c>
      <c r="F27" s="123">
        <v>5964</v>
      </c>
      <c r="G27" s="121"/>
      <c r="H27" s="122"/>
    </row>
    <row r="28" spans="2:8" ht="12.75">
      <c r="B28" s="117" t="s">
        <v>63</v>
      </c>
      <c r="C28" s="118">
        <v>960</v>
      </c>
      <c r="D28" s="119">
        <v>10000</v>
      </c>
      <c r="E28" s="123">
        <v>9952</v>
      </c>
      <c r="F28" s="123">
        <v>154</v>
      </c>
      <c r="G28" s="121"/>
      <c r="H28" s="122"/>
    </row>
    <row r="29" spans="2:8" ht="12.75">
      <c r="B29" s="117" t="s">
        <v>64</v>
      </c>
      <c r="C29" s="118">
        <v>1459</v>
      </c>
      <c r="D29" s="119">
        <v>1000</v>
      </c>
      <c r="E29" s="120">
        <v>982</v>
      </c>
      <c r="F29" s="120">
        <v>25</v>
      </c>
      <c r="G29" s="121"/>
      <c r="H29" s="122"/>
    </row>
    <row r="30" spans="2:8" ht="12.75">
      <c r="B30" s="117" t="s">
        <v>65</v>
      </c>
      <c r="C30" s="118">
        <v>1033</v>
      </c>
      <c r="D30" s="119">
        <v>1000</v>
      </c>
      <c r="E30" s="120">
        <v>157</v>
      </c>
      <c r="F30" s="120">
        <v>354</v>
      </c>
      <c r="G30" s="121"/>
      <c r="H30" s="122"/>
    </row>
    <row r="31" spans="2:8" ht="12.75">
      <c r="B31" s="117" t="s">
        <v>66</v>
      </c>
      <c r="C31" s="118">
        <v>1223</v>
      </c>
      <c r="D31" s="119">
        <v>1000</v>
      </c>
      <c r="E31" s="120">
        <v>364</v>
      </c>
      <c r="F31" s="120">
        <v>511</v>
      </c>
      <c r="G31" s="121"/>
      <c r="H31" s="122"/>
    </row>
    <row r="32" spans="2:8" ht="12.75">
      <c r="B32" s="117" t="s">
        <v>67</v>
      </c>
      <c r="C32" s="118">
        <v>746</v>
      </c>
      <c r="D32" s="119">
        <v>1000</v>
      </c>
      <c r="E32" s="120">
        <v>784</v>
      </c>
      <c r="F32" s="120">
        <v>988</v>
      </c>
      <c r="G32" s="121"/>
      <c r="H32" s="122"/>
    </row>
    <row r="33" spans="2:8" ht="12.75">
      <c r="B33" s="117" t="s">
        <v>68</v>
      </c>
      <c r="C33" s="118">
        <v>711</v>
      </c>
      <c r="D33" s="119">
        <v>10000</v>
      </c>
      <c r="E33" s="123">
        <v>287</v>
      </c>
      <c r="F33" s="123">
        <v>615</v>
      </c>
      <c r="G33" s="121"/>
      <c r="H33" s="122"/>
    </row>
    <row r="34" spans="2:8" ht="13.5" thickBot="1">
      <c r="B34" s="124" t="s">
        <v>69</v>
      </c>
      <c r="C34" s="125">
        <v>1438</v>
      </c>
      <c r="D34" s="126">
        <v>1000</v>
      </c>
      <c r="E34" s="127">
        <v>471</v>
      </c>
      <c r="F34" s="127">
        <v>702</v>
      </c>
      <c r="G34" s="128"/>
      <c r="H34" s="129"/>
    </row>
    <row r="35" ht="13.5" thickTop="1"/>
  </sheetData>
  <sheetProtection/>
  <mergeCells count="8">
    <mergeCell ref="E16:F16"/>
    <mergeCell ref="G18:G19"/>
    <mergeCell ref="H18:H19"/>
    <mergeCell ref="B18:B19"/>
    <mergeCell ref="C18:C19"/>
    <mergeCell ref="E18:E19"/>
    <mergeCell ref="F18:F19"/>
    <mergeCell ref="D18:D19"/>
  </mergeCells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H34"/>
  <sheetViews>
    <sheetView showGridLines="0" zoomScalePageLayoutView="0" workbookViewId="0" topLeftCell="A1">
      <selection activeCell="B21" sqref="B21"/>
    </sheetView>
  </sheetViews>
  <sheetFormatPr defaultColWidth="9.00390625" defaultRowHeight="12.75"/>
  <cols>
    <col min="1" max="1" width="9.00390625" style="1" customWidth="1"/>
    <col min="2" max="2" width="22.375" style="1" customWidth="1"/>
    <col min="3" max="3" width="12.125" style="1" customWidth="1"/>
    <col min="4" max="4" width="12.625" style="1" customWidth="1"/>
    <col min="5" max="5" width="13.125" style="1" customWidth="1"/>
    <col min="6" max="6" width="10.875" style="1" customWidth="1"/>
    <col min="7" max="7" width="11.125" style="1" customWidth="1"/>
    <col min="8" max="8" width="17.375" style="1" customWidth="1"/>
    <col min="9" max="16384" width="9.125" style="1" customWidth="1"/>
  </cols>
  <sheetData>
    <row r="1" ht="12.75">
      <c r="A1" s="112"/>
    </row>
    <row r="2" ht="30">
      <c r="B2" s="130" t="s">
        <v>114</v>
      </c>
    </row>
    <row r="3" ht="12.75">
      <c r="B3" s="27"/>
    </row>
    <row r="4" ht="12.75">
      <c r="B4" s="27"/>
    </row>
    <row r="6" ht="12.75">
      <c r="B6" s="27"/>
    </row>
    <row r="7" ht="12.75">
      <c r="B7" s="27"/>
    </row>
    <row r="8" ht="12.75">
      <c r="B8" s="27"/>
    </row>
    <row r="9" ht="12.75">
      <c r="B9" s="27"/>
    </row>
    <row r="10" ht="12.75">
      <c r="B10" s="27"/>
    </row>
    <row r="11" ht="12.75">
      <c r="B11" s="27"/>
    </row>
    <row r="12" ht="12.75">
      <c r="B12" s="27"/>
    </row>
    <row r="13" ht="12.75">
      <c r="B13" s="27"/>
    </row>
    <row r="14" ht="12.75">
      <c r="B14" s="27"/>
    </row>
    <row r="15" ht="13.5" thickBot="1">
      <c r="B15" s="27"/>
    </row>
    <row r="16" spans="5:7" ht="16.5" thickBot="1" thickTop="1">
      <c r="E16" s="151" t="s">
        <v>126</v>
      </c>
      <c r="F16" s="152"/>
      <c r="G16" s="114">
        <v>8.5</v>
      </c>
    </row>
    <row r="17" spans="5:7" ht="14.25" thickBot="1" thickTop="1">
      <c r="E17" s="115"/>
      <c r="F17" s="115"/>
      <c r="G17" s="116"/>
    </row>
    <row r="18" spans="2:8" ht="13.5" customHeight="1" thickTop="1">
      <c r="B18" s="157" t="s">
        <v>26</v>
      </c>
      <c r="C18" s="153" t="s">
        <v>42</v>
      </c>
      <c r="D18" s="153" t="s">
        <v>45</v>
      </c>
      <c r="E18" s="153" t="s">
        <v>43</v>
      </c>
      <c r="F18" s="153" t="s">
        <v>44</v>
      </c>
      <c r="G18" s="153" t="s">
        <v>46</v>
      </c>
      <c r="H18" s="155" t="s">
        <v>47</v>
      </c>
    </row>
    <row r="19" spans="2:8" ht="12.75">
      <c r="B19" s="158"/>
      <c r="C19" s="154"/>
      <c r="D19" s="154"/>
      <c r="E19" s="154"/>
      <c r="F19" s="154"/>
      <c r="G19" s="154"/>
      <c r="H19" s="156"/>
    </row>
    <row r="20" spans="2:8" ht="12.75">
      <c r="B20" s="117" t="s">
        <v>97</v>
      </c>
      <c r="C20" s="118">
        <v>1164</v>
      </c>
      <c r="D20" s="119">
        <v>1000</v>
      </c>
      <c r="E20" s="120">
        <v>258</v>
      </c>
      <c r="F20" s="120">
        <v>311</v>
      </c>
      <c r="G20" s="121">
        <f>IF(E20&gt;F20,F20-E20+D20,F20-E20)</f>
        <v>53</v>
      </c>
      <c r="H20" s="122">
        <f>2*G20*$G$16</f>
        <v>901</v>
      </c>
    </row>
    <row r="21" spans="2:8" ht="12.75">
      <c r="B21" s="117" t="s">
        <v>56</v>
      </c>
      <c r="C21" s="118">
        <v>989</v>
      </c>
      <c r="D21" s="119">
        <v>10000</v>
      </c>
      <c r="E21" s="123">
        <v>5874</v>
      </c>
      <c r="F21" s="123">
        <v>6025</v>
      </c>
      <c r="G21" s="121">
        <f aca="true" t="shared" si="0" ref="G21:G34">IF(E21&gt;F21,F21-E21+D21,F21-E21)</f>
        <v>151</v>
      </c>
      <c r="H21" s="122">
        <f aca="true" t="shared" si="1" ref="H21:H34">2*G21*$G$16</f>
        <v>2567</v>
      </c>
    </row>
    <row r="22" spans="2:8" ht="12.75">
      <c r="B22" s="117" t="s">
        <v>57</v>
      </c>
      <c r="C22" s="118">
        <v>1324</v>
      </c>
      <c r="D22" s="119">
        <v>10000</v>
      </c>
      <c r="E22" s="123">
        <v>9875</v>
      </c>
      <c r="F22" s="123">
        <v>52</v>
      </c>
      <c r="G22" s="121">
        <f t="shared" si="0"/>
        <v>177</v>
      </c>
      <c r="H22" s="122">
        <f t="shared" si="1"/>
        <v>3009</v>
      </c>
    </row>
    <row r="23" spans="2:8" ht="12.75">
      <c r="B23" s="117" t="s">
        <v>58</v>
      </c>
      <c r="C23" s="118">
        <v>749</v>
      </c>
      <c r="D23" s="119">
        <v>1000</v>
      </c>
      <c r="E23" s="120">
        <v>367</v>
      </c>
      <c r="F23" s="120">
        <v>457</v>
      </c>
      <c r="G23" s="121">
        <f t="shared" si="0"/>
        <v>90</v>
      </c>
      <c r="H23" s="122">
        <f t="shared" si="1"/>
        <v>1530</v>
      </c>
    </row>
    <row r="24" spans="2:8" ht="12.75">
      <c r="B24" s="117" t="s">
        <v>59</v>
      </c>
      <c r="C24" s="118">
        <v>1135</v>
      </c>
      <c r="D24" s="119">
        <v>1000</v>
      </c>
      <c r="E24" s="120">
        <v>521</v>
      </c>
      <c r="F24" s="120">
        <v>588</v>
      </c>
      <c r="G24" s="121">
        <f t="shared" si="0"/>
        <v>67</v>
      </c>
      <c r="H24" s="122">
        <f t="shared" si="1"/>
        <v>1139</v>
      </c>
    </row>
    <row r="25" spans="2:8" ht="12.75">
      <c r="B25" s="117" t="s">
        <v>60</v>
      </c>
      <c r="C25" s="118">
        <v>1146</v>
      </c>
      <c r="D25" s="119">
        <v>10000</v>
      </c>
      <c r="E25" s="123">
        <v>5697</v>
      </c>
      <c r="F25" s="123">
        <v>5820</v>
      </c>
      <c r="G25" s="121">
        <f t="shared" si="0"/>
        <v>123</v>
      </c>
      <c r="H25" s="122">
        <f t="shared" si="1"/>
        <v>2091</v>
      </c>
    </row>
    <row r="26" spans="2:8" ht="12.75">
      <c r="B26" s="117" t="s">
        <v>61</v>
      </c>
      <c r="C26" s="118">
        <v>753</v>
      </c>
      <c r="D26" s="119">
        <v>10000</v>
      </c>
      <c r="E26" s="123">
        <v>2364</v>
      </c>
      <c r="F26" s="123">
        <v>2478</v>
      </c>
      <c r="G26" s="121">
        <f t="shared" si="0"/>
        <v>114</v>
      </c>
      <c r="H26" s="122">
        <f t="shared" si="1"/>
        <v>1938</v>
      </c>
    </row>
    <row r="27" spans="2:8" ht="12.75">
      <c r="B27" s="117" t="s">
        <v>62</v>
      </c>
      <c r="C27" s="118">
        <v>1170</v>
      </c>
      <c r="D27" s="119">
        <v>10000</v>
      </c>
      <c r="E27" s="123">
        <v>5874</v>
      </c>
      <c r="F27" s="123">
        <v>5964</v>
      </c>
      <c r="G27" s="121">
        <f t="shared" si="0"/>
        <v>90</v>
      </c>
      <c r="H27" s="122">
        <f t="shared" si="1"/>
        <v>1530</v>
      </c>
    </row>
    <row r="28" spans="2:8" ht="12.75">
      <c r="B28" s="117" t="s">
        <v>63</v>
      </c>
      <c r="C28" s="118">
        <v>960</v>
      </c>
      <c r="D28" s="119">
        <v>10000</v>
      </c>
      <c r="E28" s="123">
        <v>9952</v>
      </c>
      <c r="F28" s="123">
        <v>154</v>
      </c>
      <c r="G28" s="121">
        <f t="shared" si="0"/>
        <v>202</v>
      </c>
      <c r="H28" s="122">
        <f t="shared" si="1"/>
        <v>3434</v>
      </c>
    </row>
    <row r="29" spans="2:8" ht="12.75">
      <c r="B29" s="117" t="s">
        <v>64</v>
      </c>
      <c r="C29" s="118">
        <v>1459</v>
      </c>
      <c r="D29" s="119">
        <v>1000</v>
      </c>
      <c r="E29" s="120">
        <v>982</v>
      </c>
      <c r="F29" s="120">
        <v>25</v>
      </c>
      <c r="G29" s="121">
        <f t="shared" si="0"/>
        <v>43</v>
      </c>
      <c r="H29" s="122">
        <f t="shared" si="1"/>
        <v>731</v>
      </c>
    </row>
    <row r="30" spans="2:8" ht="12.75">
      <c r="B30" s="117" t="s">
        <v>65</v>
      </c>
      <c r="C30" s="118">
        <v>1033</v>
      </c>
      <c r="D30" s="119">
        <v>1000</v>
      </c>
      <c r="E30" s="120">
        <v>157</v>
      </c>
      <c r="F30" s="120">
        <v>354</v>
      </c>
      <c r="G30" s="121">
        <f t="shared" si="0"/>
        <v>197</v>
      </c>
      <c r="H30" s="122">
        <f t="shared" si="1"/>
        <v>3349</v>
      </c>
    </row>
    <row r="31" spans="2:8" ht="12.75">
      <c r="B31" s="117" t="s">
        <v>66</v>
      </c>
      <c r="C31" s="118">
        <v>1223</v>
      </c>
      <c r="D31" s="119">
        <v>1000</v>
      </c>
      <c r="E31" s="120">
        <v>364</v>
      </c>
      <c r="F31" s="120">
        <v>511</v>
      </c>
      <c r="G31" s="121">
        <f t="shared" si="0"/>
        <v>147</v>
      </c>
      <c r="H31" s="122">
        <f t="shared" si="1"/>
        <v>2499</v>
      </c>
    </row>
    <row r="32" spans="2:8" ht="12.75">
      <c r="B32" s="117" t="s">
        <v>67</v>
      </c>
      <c r="C32" s="118">
        <v>746</v>
      </c>
      <c r="D32" s="119">
        <v>1000</v>
      </c>
      <c r="E32" s="120">
        <v>784</v>
      </c>
      <c r="F32" s="120">
        <v>988</v>
      </c>
      <c r="G32" s="121">
        <f t="shared" si="0"/>
        <v>204</v>
      </c>
      <c r="H32" s="122">
        <f t="shared" si="1"/>
        <v>3468</v>
      </c>
    </row>
    <row r="33" spans="2:8" ht="12.75">
      <c r="B33" s="117" t="s">
        <v>68</v>
      </c>
      <c r="C33" s="118">
        <v>711</v>
      </c>
      <c r="D33" s="119">
        <v>10000</v>
      </c>
      <c r="E33" s="123">
        <v>287</v>
      </c>
      <c r="F33" s="123">
        <v>615</v>
      </c>
      <c r="G33" s="121">
        <f t="shared" si="0"/>
        <v>328</v>
      </c>
      <c r="H33" s="122">
        <f t="shared" si="1"/>
        <v>5576</v>
      </c>
    </row>
    <row r="34" spans="2:8" ht="13.5" thickBot="1">
      <c r="B34" s="124" t="s">
        <v>69</v>
      </c>
      <c r="C34" s="125">
        <v>1438</v>
      </c>
      <c r="D34" s="126">
        <v>1000</v>
      </c>
      <c r="E34" s="127">
        <v>471</v>
      </c>
      <c r="F34" s="127">
        <v>702</v>
      </c>
      <c r="G34" s="128">
        <f t="shared" si="0"/>
        <v>231</v>
      </c>
      <c r="H34" s="129">
        <f t="shared" si="1"/>
        <v>3927</v>
      </c>
    </row>
    <row r="35" ht="13.5" thickTop="1"/>
  </sheetData>
  <sheetProtection/>
  <mergeCells count="8">
    <mergeCell ref="G18:G19"/>
    <mergeCell ref="H18:H19"/>
    <mergeCell ref="E16:F16"/>
    <mergeCell ref="B18:B19"/>
    <mergeCell ref="C18:C19"/>
    <mergeCell ref="D18:D19"/>
    <mergeCell ref="E18:E19"/>
    <mergeCell ref="F18:F19"/>
  </mergeCells>
  <conditionalFormatting sqref="B20:C34">
    <cfRule type="expression" priority="1" dxfId="0" stopIfTrue="1">
      <formula>$E20&gt;$F20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J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16384" width="9.125" style="1" customWidth="1"/>
  </cols>
  <sheetData>
    <row r="2" ht="12.75">
      <c r="B2" s="17" t="s">
        <v>0</v>
      </c>
    </row>
    <row r="3" ht="13.5" thickBot="1"/>
    <row r="4" spans="2:10" ht="14.25" thickBot="1" thickTop="1">
      <c r="B4" s="18">
        <v>24</v>
      </c>
      <c r="C4" s="19">
        <v>78.3</v>
      </c>
      <c r="D4" s="19">
        <v>153.4</v>
      </c>
      <c r="E4" s="19">
        <v>12</v>
      </c>
      <c r="F4" s="19">
        <v>78.9</v>
      </c>
      <c r="G4" s="19">
        <v>1156</v>
      </c>
      <c r="H4" s="19">
        <v>1894</v>
      </c>
      <c r="I4" s="19">
        <v>0</v>
      </c>
      <c r="J4" s="20">
        <v>-12</v>
      </c>
    </row>
    <row r="5" ht="13.5" thickTop="1"/>
    <row r="6" ht="12.75">
      <c r="B6" s="17" t="s">
        <v>1</v>
      </c>
    </row>
    <row r="7" ht="12.75">
      <c r="B7" s="17" t="s">
        <v>55</v>
      </c>
    </row>
    <row r="8" ht="12.75">
      <c r="B8" s="17" t="s">
        <v>2</v>
      </c>
    </row>
    <row r="9" ht="13.5" thickBot="1"/>
    <row r="10" spans="2:10" ht="13.5" thickTop="1">
      <c r="B10" s="21">
        <v>-158</v>
      </c>
      <c r="C10" s="22">
        <v>569</v>
      </c>
      <c r="D10" s="22">
        <v>84</v>
      </c>
      <c r="E10" s="22">
        <v>52</v>
      </c>
      <c r="F10" s="22">
        <v>145</v>
      </c>
      <c r="G10" s="22">
        <v>2124</v>
      </c>
      <c r="H10" s="22">
        <v>0</v>
      </c>
      <c r="I10" s="22">
        <v>52.89</v>
      </c>
      <c r="J10" s="23">
        <v>314</v>
      </c>
    </row>
    <row r="11" spans="2:10" ht="13.5" thickBot="1">
      <c r="B11" s="24"/>
      <c r="C11" s="25"/>
      <c r="D11" s="25"/>
      <c r="E11" s="25"/>
      <c r="F11" s="25"/>
      <c r="G11" s="25"/>
      <c r="H11" s="25"/>
      <c r="I11" s="25"/>
      <c r="J11" s="26"/>
    </row>
    <row r="12" ht="13.5" thickTop="1"/>
    <row r="13" ht="12.75">
      <c r="B13" s="17" t="s">
        <v>3</v>
      </c>
    </row>
    <row r="14" ht="12.75">
      <c r="B14" s="17" t="s">
        <v>4</v>
      </c>
    </row>
    <row r="15" ht="12.75">
      <c r="B15" s="17" t="s">
        <v>5</v>
      </c>
    </row>
    <row r="16" ht="13.5" thickBot="1">
      <c r="B16" s="27"/>
    </row>
    <row r="17" spans="2:10" ht="13.5" thickTop="1">
      <c r="B17" s="28">
        <v>-158</v>
      </c>
      <c r="C17" s="29">
        <v>569</v>
      </c>
      <c r="D17" s="29">
        <v>84</v>
      </c>
      <c r="E17" s="29">
        <v>52</v>
      </c>
      <c r="F17" s="29">
        <v>145</v>
      </c>
      <c r="G17" s="29">
        <v>2124</v>
      </c>
      <c r="H17" s="29">
        <v>0</v>
      </c>
      <c r="I17" s="29">
        <v>52.89</v>
      </c>
      <c r="J17" s="30">
        <v>314</v>
      </c>
    </row>
    <row r="18" spans="2:10" ht="13.5" thickBot="1">
      <c r="B18" s="31"/>
      <c r="C18" s="32"/>
      <c r="D18" s="32"/>
      <c r="E18" s="32"/>
      <c r="F18" s="32"/>
      <c r="G18" s="32"/>
      <c r="H18" s="32"/>
      <c r="I18" s="32"/>
      <c r="J18" s="33"/>
    </row>
    <row r="19" ht="13.5" thickTop="1"/>
    <row r="20" ht="12.75">
      <c r="B20" s="17" t="s">
        <v>6</v>
      </c>
    </row>
    <row r="21" ht="13.5" thickBot="1"/>
    <row r="22" spans="2:10" ht="14.25" thickBot="1" thickTop="1">
      <c r="B22" s="34">
        <v>24</v>
      </c>
      <c r="C22" s="35">
        <v>78.3</v>
      </c>
      <c r="D22" s="35">
        <v>153.4</v>
      </c>
      <c r="E22" s="35">
        <v>12</v>
      </c>
      <c r="F22" s="35">
        <v>78.9</v>
      </c>
      <c r="G22" s="35">
        <v>1156</v>
      </c>
      <c r="H22" s="35">
        <v>1894</v>
      </c>
      <c r="I22" s="35">
        <v>0</v>
      </c>
      <c r="J22" s="36">
        <v>-12</v>
      </c>
    </row>
    <row r="23" ht="13.5" thickTop="1"/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s="37" customFormat="1" ht="12.75"/>
    <row r="2" s="37" customFormat="1" ht="20.25">
      <c r="B2" s="38" t="s">
        <v>53</v>
      </c>
    </row>
    <row r="3" s="37" customFormat="1" ht="15.75">
      <c r="B3" s="39" t="s">
        <v>116</v>
      </c>
    </row>
    <row r="4" s="37" customFormat="1" ht="15.75">
      <c r="B4" s="39" t="s">
        <v>117</v>
      </c>
    </row>
    <row r="5" s="37" customFormat="1" ht="15.75">
      <c r="B5" s="39" t="s">
        <v>54</v>
      </c>
    </row>
    <row r="6" s="37" customFormat="1" ht="12.75"/>
    <row r="9" ht="13.5" thickBot="1"/>
    <row r="10" ht="15">
      <c r="B10" s="40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.75" thickBot="1">
      <c r="B20" s="42"/>
    </row>
  </sheetData>
  <sheetProtection/>
  <printOptions/>
  <pageMargins left="0.787401575" right="0.787401575" top="0.984251969" bottom="0.984251969" header="0.4921259845" footer="0.4921259845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2.75">
      <c r="B1" s="43"/>
    </row>
    <row r="9" ht="13.5" thickBot="1"/>
    <row r="10" ht="15">
      <c r="B10" s="40">
        <v>100</v>
      </c>
    </row>
    <row r="11" ht="15">
      <c r="B11" s="41">
        <v>1</v>
      </c>
    </row>
    <row r="12" ht="15">
      <c r="B12" s="41">
        <v>25</v>
      </c>
    </row>
    <row r="13" ht="15">
      <c r="B13" s="41">
        <v>78</v>
      </c>
    </row>
    <row r="14" ht="15">
      <c r="B14" s="41">
        <v>14</v>
      </c>
    </row>
    <row r="15" ht="15">
      <c r="B15" s="41">
        <v>52</v>
      </c>
    </row>
    <row r="16" ht="15">
      <c r="B16" s="41">
        <v>1</v>
      </c>
    </row>
    <row r="17" ht="15">
      <c r="B17" s="41">
        <v>1</v>
      </c>
    </row>
    <row r="18" ht="15">
      <c r="B18" s="41">
        <v>1</v>
      </c>
    </row>
    <row r="19" ht="15">
      <c r="B19" s="41">
        <v>4</v>
      </c>
    </row>
    <row r="20" ht="15.75" thickBot="1">
      <c r="B20" s="42">
        <v>2</v>
      </c>
    </row>
  </sheetData>
  <sheetProtection/>
  <conditionalFormatting sqref="B10:B20">
    <cfRule type="expression" priority="1" dxfId="0" stopIfTrue="1">
      <formula>B10&gt;AVERAGE($B$10:$B$20)</formula>
    </cfRule>
  </conditionalFormatting>
  <printOptions/>
  <pageMargins left="0.787401575" right="0.787401575" top="0.984251969" bottom="0.984251969" header="0.4921259845" footer="0.4921259845"/>
  <pageSetup horizontalDpi="180" verticalDpi="18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2:J25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6.875" style="1" customWidth="1"/>
    <col min="2" max="2" width="18.125" style="1" customWidth="1"/>
    <col min="3" max="8" width="9.125" style="1" customWidth="1"/>
    <col min="9" max="9" width="9.375" style="1" customWidth="1"/>
    <col min="10" max="16384" width="9.125" style="1" customWidth="1"/>
  </cols>
  <sheetData>
    <row r="1" ht="5.25" customHeight="1"/>
    <row r="2" ht="15.75">
      <c r="B2" s="44" t="s">
        <v>95</v>
      </c>
    </row>
    <row r="3" ht="15.75">
      <c r="B3" s="44" t="s">
        <v>103</v>
      </c>
    </row>
    <row r="4" ht="15.75">
      <c r="B4" s="44" t="s">
        <v>108</v>
      </c>
    </row>
    <row r="5" ht="15.75">
      <c r="B5" s="44" t="s">
        <v>109</v>
      </c>
    </row>
    <row r="6" ht="15.75">
      <c r="B6" s="44" t="s">
        <v>35</v>
      </c>
    </row>
    <row r="7" ht="15.75">
      <c r="B7" s="44" t="s">
        <v>36</v>
      </c>
    </row>
    <row r="8" ht="12" customHeight="1" thickBot="1"/>
    <row r="9" spans="2:10" ht="12.75">
      <c r="B9" s="141" t="s">
        <v>26</v>
      </c>
      <c r="C9" s="140" t="s">
        <v>33</v>
      </c>
      <c r="D9" s="140"/>
      <c r="E9" s="140"/>
      <c r="F9" s="140"/>
      <c r="G9" s="140"/>
      <c r="H9" s="140"/>
      <c r="I9" s="143" t="s">
        <v>34</v>
      </c>
      <c r="J9" s="5"/>
    </row>
    <row r="10" spans="2:10" ht="13.5" thickBot="1">
      <c r="B10" s="142"/>
      <c r="C10" s="45" t="s">
        <v>27</v>
      </c>
      <c r="D10" s="45" t="s">
        <v>28</v>
      </c>
      <c r="E10" s="45" t="s">
        <v>29</v>
      </c>
      <c r="F10" s="45" t="s">
        <v>30</v>
      </c>
      <c r="G10" s="45" t="s">
        <v>31</v>
      </c>
      <c r="H10" s="45" t="s">
        <v>32</v>
      </c>
      <c r="I10" s="144"/>
      <c r="J10" s="5"/>
    </row>
    <row r="11" spans="2:10" ht="12.75">
      <c r="B11" s="46" t="s">
        <v>97</v>
      </c>
      <c r="C11" s="47">
        <v>11363</v>
      </c>
      <c r="D11" s="47">
        <v>9312</v>
      </c>
      <c r="E11" s="47">
        <v>9401</v>
      </c>
      <c r="F11" s="47">
        <v>13894</v>
      </c>
      <c r="G11" s="47">
        <v>8460</v>
      </c>
      <c r="H11" s="47">
        <v>13657</v>
      </c>
      <c r="I11" s="48"/>
      <c r="J11" s="5"/>
    </row>
    <row r="12" spans="2:10" ht="12.75">
      <c r="B12" s="49" t="s">
        <v>56</v>
      </c>
      <c r="C12" s="50">
        <v>11433</v>
      </c>
      <c r="D12" s="50">
        <v>11859</v>
      </c>
      <c r="E12" s="50">
        <v>12156</v>
      </c>
      <c r="F12" s="50">
        <v>12642</v>
      </c>
      <c r="G12" s="50">
        <v>11895</v>
      </c>
      <c r="H12" s="50">
        <v>10270</v>
      </c>
      <c r="I12" s="51"/>
      <c r="J12" s="5"/>
    </row>
    <row r="13" spans="2:10" ht="12.75">
      <c r="B13" s="49" t="s">
        <v>57</v>
      </c>
      <c r="C13" s="50">
        <v>13214</v>
      </c>
      <c r="D13" s="50">
        <v>8500</v>
      </c>
      <c r="E13" s="50">
        <v>5600</v>
      </c>
      <c r="F13" s="50">
        <v>6000</v>
      </c>
      <c r="G13" s="50">
        <v>5000</v>
      </c>
      <c r="H13" s="50">
        <v>7215</v>
      </c>
      <c r="I13" s="51"/>
      <c r="J13" s="5"/>
    </row>
    <row r="14" spans="2:10" ht="12.75">
      <c r="B14" s="49" t="s">
        <v>58</v>
      </c>
      <c r="C14" s="50">
        <v>6477</v>
      </c>
      <c r="D14" s="50">
        <v>11939</v>
      </c>
      <c r="E14" s="50">
        <v>10021</v>
      </c>
      <c r="F14" s="50">
        <v>12078</v>
      </c>
      <c r="G14" s="50">
        <v>8438</v>
      </c>
      <c r="H14" s="50">
        <v>14132</v>
      </c>
      <c r="I14" s="51"/>
      <c r="J14" s="5"/>
    </row>
    <row r="15" spans="2:10" ht="12.75">
      <c r="B15" s="49" t="s">
        <v>59</v>
      </c>
      <c r="C15" s="50">
        <v>8200</v>
      </c>
      <c r="D15" s="50">
        <v>6500</v>
      </c>
      <c r="E15" s="50">
        <v>7200</v>
      </c>
      <c r="F15" s="50">
        <v>5900</v>
      </c>
      <c r="G15" s="50">
        <v>6100</v>
      </c>
      <c r="H15" s="50">
        <v>6200</v>
      </c>
      <c r="I15" s="51"/>
      <c r="J15" s="5"/>
    </row>
    <row r="16" spans="2:10" ht="12.75">
      <c r="B16" s="49" t="s">
        <v>60</v>
      </c>
      <c r="C16" s="50">
        <v>10849</v>
      </c>
      <c r="D16" s="50">
        <v>6792</v>
      </c>
      <c r="E16" s="50">
        <v>8607</v>
      </c>
      <c r="F16" s="50">
        <v>10463</v>
      </c>
      <c r="G16" s="50">
        <v>12016</v>
      </c>
      <c r="H16" s="50">
        <v>12927</v>
      </c>
      <c r="I16" s="51"/>
      <c r="J16" s="5"/>
    </row>
    <row r="17" spans="2:10" ht="12.75">
      <c r="B17" s="49" t="s">
        <v>61</v>
      </c>
      <c r="C17" s="50">
        <v>6881</v>
      </c>
      <c r="D17" s="50">
        <v>9133</v>
      </c>
      <c r="E17" s="50">
        <v>14391</v>
      </c>
      <c r="F17" s="50">
        <v>10300</v>
      </c>
      <c r="G17" s="50">
        <v>7465</v>
      </c>
      <c r="H17" s="50">
        <v>14028</v>
      </c>
      <c r="I17" s="51"/>
      <c r="J17" s="5"/>
    </row>
    <row r="18" spans="2:10" ht="12.75">
      <c r="B18" s="49" t="s">
        <v>62</v>
      </c>
      <c r="C18" s="50">
        <v>14850</v>
      </c>
      <c r="D18" s="50">
        <v>14230</v>
      </c>
      <c r="E18" s="50">
        <v>14800</v>
      </c>
      <c r="F18" s="50">
        <v>15000</v>
      </c>
      <c r="G18" s="50">
        <v>15000</v>
      </c>
      <c r="H18" s="50">
        <v>14900</v>
      </c>
      <c r="I18" s="51"/>
      <c r="J18" s="5"/>
    </row>
    <row r="19" spans="2:10" ht="12.75">
      <c r="B19" s="49" t="s">
        <v>63</v>
      </c>
      <c r="C19" s="50">
        <v>6112</v>
      </c>
      <c r="D19" s="50">
        <v>7072</v>
      </c>
      <c r="E19" s="50">
        <v>7045</v>
      </c>
      <c r="F19" s="50">
        <v>14535</v>
      </c>
      <c r="G19" s="50">
        <v>6467</v>
      </c>
      <c r="H19" s="50">
        <v>5771</v>
      </c>
      <c r="I19" s="51"/>
      <c r="J19" s="5"/>
    </row>
    <row r="20" spans="2:10" ht="12.75">
      <c r="B20" s="49" t="s">
        <v>64</v>
      </c>
      <c r="C20" s="50">
        <v>8698</v>
      </c>
      <c r="D20" s="50">
        <v>12736</v>
      </c>
      <c r="E20" s="50">
        <v>8678</v>
      </c>
      <c r="F20" s="50">
        <v>6843</v>
      </c>
      <c r="G20" s="50">
        <v>10738</v>
      </c>
      <c r="H20" s="50">
        <v>10823</v>
      </c>
      <c r="I20" s="51"/>
      <c r="J20" s="5"/>
    </row>
    <row r="21" spans="2:10" ht="12.75">
      <c r="B21" s="49" t="s">
        <v>65</v>
      </c>
      <c r="C21" s="50">
        <v>6800</v>
      </c>
      <c r="D21" s="50">
        <v>7900</v>
      </c>
      <c r="E21" s="50">
        <v>5927</v>
      </c>
      <c r="F21" s="50">
        <v>9268</v>
      </c>
      <c r="G21" s="50">
        <v>6500</v>
      </c>
      <c r="H21" s="50">
        <v>7991</v>
      </c>
      <c r="I21" s="51"/>
      <c r="J21" s="5"/>
    </row>
    <row r="22" spans="2:10" ht="12.75">
      <c r="B22" s="49" t="s">
        <v>66</v>
      </c>
      <c r="C22" s="50">
        <v>10000</v>
      </c>
      <c r="D22" s="50">
        <v>9400</v>
      </c>
      <c r="E22" s="50">
        <v>5200</v>
      </c>
      <c r="F22" s="50">
        <v>5100</v>
      </c>
      <c r="G22" s="50">
        <v>5000</v>
      </c>
      <c r="H22" s="50">
        <v>5000</v>
      </c>
      <c r="I22" s="51"/>
      <c r="J22" s="5"/>
    </row>
    <row r="23" spans="2:10" ht="12.75">
      <c r="B23" s="49" t="s">
        <v>67</v>
      </c>
      <c r="C23" s="50">
        <v>8770</v>
      </c>
      <c r="D23" s="50">
        <v>8184</v>
      </c>
      <c r="E23" s="50">
        <v>5800</v>
      </c>
      <c r="F23" s="50">
        <v>9966</v>
      </c>
      <c r="G23" s="50">
        <v>6200</v>
      </c>
      <c r="H23" s="50">
        <v>6500</v>
      </c>
      <c r="I23" s="51"/>
      <c r="J23" s="5"/>
    </row>
    <row r="24" spans="2:10" ht="12.75">
      <c r="B24" s="49" t="s">
        <v>68</v>
      </c>
      <c r="C24" s="50">
        <v>6950</v>
      </c>
      <c r="D24" s="50">
        <v>7255</v>
      </c>
      <c r="E24" s="50">
        <v>7104</v>
      </c>
      <c r="F24" s="50">
        <v>11409</v>
      </c>
      <c r="G24" s="50">
        <v>11007</v>
      </c>
      <c r="H24" s="50">
        <v>5490</v>
      </c>
      <c r="I24" s="51"/>
      <c r="J24" s="5"/>
    </row>
    <row r="25" spans="2:10" ht="13.5" thickBot="1">
      <c r="B25" s="52" t="s">
        <v>69</v>
      </c>
      <c r="C25" s="53">
        <v>6216</v>
      </c>
      <c r="D25" s="53">
        <v>12263</v>
      </c>
      <c r="E25" s="53">
        <v>10298</v>
      </c>
      <c r="F25" s="53">
        <v>12049</v>
      </c>
      <c r="G25" s="53">
        <v>5811</v>
      </c>
      <c r="H25" s="53">
        <v>12914</v>
      </c>
      <c r="I25" s="54"/>
      <c r="J25" s="5"/>
    </row>
  </sheetData>
  <sheetProtection/>
  <mergeCells count="3">
    <mergeCell ref="C9:H9"/>
    <mergeCell ref="B9:B10"/>
    <mergeCell ref="I9:I10"/>
  </mergeCells>
  <printOptions/>
  <pageMargins left="0.787401575" right="0.787401575" top="0.984251969" bottom="0.984251969" header="0.4921259845" footer="0.4921259845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2:J25"/>
  <sheetViews>
    <sheetView showGridLines="0" zoomScalePageLayoutView="0" workbookViewId="0" topLeftCell="A1">
      <selection activeCell="L6" sqref="L6"/>
    </sheetView>
  </sheetViews>
  <sheetFormatPr defaultColWidth="9.00390625" defaultRowHeight="12.75"/>
  <cols>
    <col min="1" max="1" width="8.625" style="1" customWidth="1"/>
    <col min="2" max="2" width="19.625" style="1" customWidth="1"/>
    <col min="3" max="8" width="9.125" style="1" customWidth="1"/>
    <col min="9" max="9" width="13.00390625" style="1" customWidth="1"/>
    <col min="10" max="16384" width="9.125" style="1" customWidth="1"/>
  </cols>
  <sheetData>
    <row r="2" ht="30">
      <c r="B2" s="55" t="s">
        <v>98</v>
      </c>
    </row>
    <row r="3" ht="12.75">
      <c r="B3" s="27"/>
    </row>
    <row r="4" ht="12.75">
      <c r="B4" s="27"/>
    </row>
    <row r="5" ht="12.75">
      <c r="B5" s="27"/>
    </row>
    <row r="6" ht="12.75" customHeight="1">
      <c r="B6" s="27"/>
    </row>
    <row r="7" ht="13.5" hidden="1" thickBot="1">
      <c r="B7" s="27"/>
    </row>
    <row r="8" ht="11.25" customHeight="1" thickBot="1"/>
    <row r="9" spans="2:10" ht="13.5" customHeight="1">
      <c r="B9" s="141" t="s">
        <v>26</v>
      </c>
      <c r="C9" s="140" t="s">
        <v>33</v>
      </c>
      <c r="D9" s="140"/>
      <c r="E9" s="140"/>
      <c r="F9" s="140"/>
      <c r="G9" s="140"/>
      <c r="H9" s="140"/>
      <c r="I9" s="143" t="s">
        <v>34</v>
      </c>
      <c r="J9" s="56"/>
    </row>
    <row r="10" spans="2:10" ht="13.5" thickBot="1">
      <c r="B10" s="142"/>
      <c r="C10" s="45" t="s">
        <v>27</v>
      </c>
      <c r="D10" s="45" t="s">
        <v>28</v>
      </c>
      <c r="E10" s="45" t="s">
        <v>29</v>
      </c>
      <c r="F10" s="45" t="s">
        <v>30</v>
      </c>
      <c r="G10" s="45" t="s">
        <v>31</v>
      </c>
      <c r="H10" s="45" t="s">
        <v>32</v>
      </c>
      <c r="I10" s="144"/>
      <c r="J10" s="56"/>
    </row>
    <row r="11" spans="2:10" ht="12.75">
      <c r="B11" s="46" t="s">
        <v>97</v>
      </c>
      <c r="C11" s="47">
        <v>11363</v>
      </c>
      <c r="D11" s="47">
        <v>9312</v>
      </c>
      <c r="E11" s="47">
        <v>9401</v>
      </c>
      <c r="F11" s="47">
        <v>13894</v>
      </c>
      <c r="G11" s="47">
        <v>8460</v>
      </c>
      <c r="H11" s="47">
        <v>13657</v>
      </c>
      <c r="I11" s="134">
        <f>AVERAGE(C11:H11)</f>
        <v>11014.5</v>
      </c>
      <c r="J11" s="56"/>
    </row>
    <row r="12" spans="2:10" ht="12.75">
      <c r="B12" s="49" t="s">
        <v>56</v>
      </c>
      <c r="C12" s="50">
        <v>11433</v>
      </c>
      <c r="D12" s="50">
        <v>11859</v>
      </c>
      <c r="E12" s="50">
        <v>12156</v>
      </c>
      <c r="F12" s="50">
        <v>12642</v>
      </c>
      <c r="G12" s="50">
        <v>11895</v>
      </c>
      <c r="H12" s="50">
        <v>10270</v>
      </c>
      <c r="I12" s="135">
        <f aca="true" t="shared" si="0" ref="I12:I25">AVERAGE(C12:H12)</f>
        <v>11709.166666666666</v>
      </c>
      <c r="J12" s="56"/>
    </row>
    <row r="13" spans="2:10" ht="12.75">
      <c r="B13" s="49" t="s">
        <v>57</v>
      </c>
      <c r="C13" s="50">
        <v>13214</v>
      </c>
      <c r="D13" s="50">
        <v>8500</v>
      </c>
      <c r="E13" s="50">
        <v>5600</v>
      </c>
      <c r="F13" s="50">
        <v>6000</v>
      </c>
      <c r="G13" s="50">
        <v>5000</v>
      </c>
      <c r="H13" s="50">
        <v>7215</v>
      </c>
      <c r="I13" s="135">
        <f t="shared" si="0"/>
        <v>7588.166666666667</v>
      </c>
      <c r="J13" s="56"/>
    </row>
    <row r="14" spans="2:10" ht="12.75">
      <c r="B14" s="49" t="s">
        <v>58</v>
      </c>
      <c r="C14" s="50">
        <v>6477</v>
      </c>
      <c r="D14" s="50">
        <v>11939</v>
      </c>
      <c r="E14" s="50">
        <v>10021</v>
      </c>
      <c r="F14" s="50">
        <v>12078</v>
      </c>
      <c r="G14" s="50">
        <v>8438</v>
      </c>
      <c r="H14" s="50">
        <v>14132</v>
      </c>
      <c r="I14" s="135">
        <f t="shared" si="0"/>
        <v>10514.166666666666</v>
      </c>
      <c r="J14" s="56"/>
    </row>
    <row r="15" spans="2:10" ht="12.75">
      <c r="B15" s="49" t="s">
        <v>59</v>
      </c>
      <c r="C15" s="50">
        <v>8200</v>
      </c>
      <c r="D15" s="50">
        <v>6500</v>
      </c>
      <c r="E15" s="50">
        <v>7200</v>
      </c>
      <c r="F15" s="50">
        <v>5900</v>
      </c>
      <c r="G15" s="50">
        <v>6100</v>
      </c>
      <c r="H15" s="50">
        <v>6200</v>
      </c>
      <c r="I15" s="135">
        <f t="shared" si="0"/>
        <v>6683.333333333333</v>
      </c>
      <c r="J15" s="56"/>
    </row>
    <row r="16" spans="2:10" ht="12.75">
      <c r="B16" s="49" t="s">
        <v>60</v>
      </c>
      <c r="C16" s="50">
        <v>10849</v>
      </c>
      <c r="D16" s="50">
        <v>6792</v>
      </c>
      <c r="E16" s="50">
        <v>8607</v>
      </c>
      <c r="F16" s="50">
        <v>10463</v>
      </c>
      <c r="G16" s="50">
        <v>12016</v>
      </c>
      <c r="H16" s="50">
        <v>12927</v>
      </c>
      <c r="I16" s="135">
        <f t="shared" si="0"/>
        <v>10275.666666666666</v>
      </c>
      <c r="J16" s="56"/>
    </row>
    <row r="17" spans="2:10" ht="12.75">
      <c r="B17" s="49" t="s">
        <v>61</v>
      </c>
      <c r="C17" s="50">
        <v>6881</v>
      </c>
      <c r="D17" s="50">
        <v>9133</v>
      </c>
      <c r="E17" s="50">
        <v>14391</v>
      </c>
      <c r="F17" s="50">
        <v>10300</v>
      </c>
      <c r="G17" s="50">
        <v>7465</v>
      </c>
      <c r="H17" s="50">
        <v>14028</v>
      </c>
      <c r="I17" s="135">
        <f t="shared" si="0"/>
        <v>10366.333333333334</v>
      </c>
      <c r="J17" s="56"/>
    </row>
    <row r="18" spans="2:10" ht="12.75">
      <c r="B18" s="49" t="s">
        <v>62</v>
      </c>
      <c r="C18" s="50">
        <v>14850</v>
      </c>
      <c r="D18" s="50">
        <v>14230</v>
      </c>
      <c r="E18" s="50">
        <v>14800</v>
      </c>
      <c r="F18" s="50">
        <v>15000</v>
      </c>
      <c r="G18" s="50">
        <v>15000</v>
      </c>
      <c r="H18" s="50">
        <v>14900</v>
      </c>
      <c r="I18" s="135">
        <f t="shared" si="0"/>
        <v>14796.666666666666</v>
      </c>
      <c r="J18" s="56"/>
    </row>
    <row r="19" spans="2:10" ht="12.75">
      <c r="B19" s="49" t="s">
        <v>63</v>
      </c>
      <c r="C19" s="50">
        <v>6112</v>
      </c>
      <c r="D19" s="50">
        <v>7072</v>
      </c>
      <c r="E19" s="50">
        <v>7045</v>
      </c>
      <c r="F19" s="50">
        <v>14535</v>
      </c>
      <c r="G19" s="50">
        <v>6467</v>
      </c>
      <c r="H19" s="50">
        <v>5771</v>
      </c>
      <c r="I19" s="135">
        <f t="shared" si="0"/>
        <v>7833.666666666667</v>
      </c>
      <c r="J19" s="56"/>
    </row>
    <row r="20" spans="2:10" ht="12.75">
      <c r="B20" s="49" t="s">
        <v>64</v>
      </c>
      <c r="C20" s="50">
        <v>8698</v>
      </c>
      <c r="D20" s="50">
        <v>12736</v>
      </c>
      <c r="E20" s="50">
        <v>8678</v>
      </c>
      <c r="F20" s="50">
        <v>6843</v>
      </c>
      <c r="G20" s="50">
        <v>10738</v>
      </c>
      <c r="H20" s="50">
        <v>10823</v>
      </c>
      <c r="I20" s="135">
        <f t="shared" si="0"/>
        <v>9752.666666666666</v>
      </c>
      <c r="J20" s="56"/>
    </row>
    <row r="21" spans="2:10" ht="12.75">
      <c r="B21" s="49" t="s">
        <v>65</v>
      </c>
      <c r="C21" s="50">
        <v>6800</v>
      </c>
      <c r="D21" s="50">
        <v>7900</v>
      </c>
      <c r="E21" s="50">
        <v>5927</v>
      </c>
      <c r="F21" s="50">
        <v>9268</v>
      </c>
      <c r="G21" s="50">
        <v>6500</v>
      </c>
      <c r="H21" s="50">
        <v>7991</v>
      </c>
      <c r="I21" s="135">
        <f t="shared" si="0"/>
        <v>7397.666666666667</v>
      </c>
      <c r="J21" s="56"/>
    </row>
    <row r="22" spans="2:10" ht="12.75">
      <c r="B22" s="49" t="s">
        <v>66</v>
      </c>
      <c r="C22" s="50">
        <v>10000</v>
      </c>
      <c r="D22" s="50">
        <v>9400</v>
      </c>
      <c r="E22" s="50">
        <v>5200</v>
      </c>
      <c r="F22" s="50">
        <v>5100</v>
      </c>
      <c r="G22" s="50">
        <v>5000</v>
      </c>
      <c r="H22" s="50">
        <v>5000</v>
      </c>
      <c r="I22" s="135">
        <f t="shared" si="0"/>
        <v>6616.666666666667</v>
      </c>
      <c r="J22" s="56"/>
    </row>
    <row r="23" spans="2:10" ht="12.75">
      <c r="B23" s="49" t="s">
        <v>67</v>
      </c>
      <c r="C23" s="50">
        <v>8770</v>
      </c>
      <c r="D23" s="50">
        <v>8184</v>
      </c>
      <c r="E23" s="50">
        <v>5800</v>
      </c>
      <c r="F23" s="50">
        <v>9966</v>
      </c>
      <c r="G23" s="50">
        <v>6200</v>
      </c>
      <c r="H23" s="50">
        <v>6500</v>
      </c>
      <c r="I23" s="135">
        <f t="shared" si="0"/>
        <v>7570</v>
      </c>
      <c r="J23" s="56"/>
    </row>
    <row r="24" spans="2:10" ht="12.75">
      <c r="B24" s="49" t="s">
        <v>68</v>
      </c>
      <c r="C24" s="50">
        <v>6950</v>
      </c>
      <c r="D24" s="50">
        <v>7255</v>
      </c>
      <c r="E24" s="50">
        <v>7104</v>
      </c>
      <c r="F24" s="50">
        <v>11409</v>
      </c>
      <c r="G24" s="50">
        <v>11007</v>
      </c>
      <c r="H24" s="50">
        <v>5490</v>
      </c>
      <c r="I24" s="135">
        <f t="shared" si="0"/>
        <v>8202.5</v>
      </c>
      <c r="J24" s="56"/>
    </row>
    <row r="25" spans="2:10" ht="13.5" thickBot="1">
      <c r="B25" s="52" t="s">
        <v>69</v>
      </c>
      <c r="C25" s="53">
        <v>6216</v>
      </c>
      <c r="D25" s="53">
        <v>12263</v>
      </c>
      <c r="E25" s="53">
        <v>10298</v>
      </c>
      <c r="F25" s="53">
        <v>12049</v>
      </c>
      <c r="G25" s="53">
        <v>5811</v>
      </c>
      <c r="H25" s="53">
        <v>12914</v>
      </c>
      <c r="I25" s="136">
        <f t="shared" si="0"/>
        <v>9925.166666666666</v>
      </c>
      <c r="J25" s="56"/>
    </row>
  </sheetData>
  <sheetProtection/>
  <mergeCells count="3">
    <mergeCell ref="B9:B10"/>
    <mergeCell ref="C9:H9"/>
    <mergeCell ref="I9:I10"/>
  </mergeCells>
  <conditionalFormatting sqref="B11:B25">
    <cfRule type="expression" priority="1" dxfId="5" stopIfTrue="1">
      <formula>I11&lt;=0.8*AVERAGE($I$11:$I$25)</formula>
    </cfRule>
    <cfRule type="expression" priority="2" dxfId="0" stopIfTrue="1">
      <formula>I11&gt;=1.5*AVERAGE($I$11:$I$25)</formula>
    </cfRule>
  </conditionalFormatting>
  <conditionalFormatting sqref="I11:I25">
    <cfRule type="expression" priority="3" dxfId="5" stopIfTrue="1">
      <formula>I11&lt;=0.8*AVERAGE($I$11:$I$25)</formula>
    </cfRule>
    <cfRule type="expression" priority="4" dxfId="0" stopIfTrue="1">
      <formula>I11&gt;=1.5*AVERAGE($I$11:$I$25)</formula>
    </cfRule>
  </conditionalFormatting>
  <printOptions/>
  <pageMargins left="0.787401575" right="0.787401575" top="0.984251969" bottom="0.984251969" header="0.4921259845" footer="0.4921259845"/>
  <pageSetup horizontalDpi="120" verticalDpi="12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B2:K25"/>
  <sheetViews>
    <sheetView showGridLines="0" zoomScalePageLayoutView="0" workbookViewId="0" topLeftCell="A1">
      <selection activeCell="K8" sqref="K8"/>
    </sheetView>
  </sheetViews>
  <sheetFormatPr defaultColWidth="9.00390625" defaultRowHeight="12.75"/>
  <cols>
    <col min="1" max="1" width="8.625" style="1" customWidth="1"/>
    <col min="2" max="2" width="18.125" style="1" customWidth="1"/>
    <col min="3" max="16384" width="9.125" style="1" customWidth="1"/>
  </cols>
  <sheetData>
    <row r="1" ht="3" customHeight="1"/>
    <row r="2" ht="14.25">
      <c r="B2" s="2" t="s">
        <v>95</v>
      </c>
    </row>
    <row r="3" ht="14.25">
      <c r="B3" s="2" t="s">
        <v>104</v>
      </c>
    </row>
    <row r="4" ht="14.25">
      <c r="B4" s="2" t="s">
        <v>102</v>
      </c>
    </row>
    <row r="5" ht="14.25">
      <c r="B5" s="2" t="s">
        <v>39</v>
      </c>
    </row>
    <row r="6" ht="14.25">
      <c r="B6" s="2" t="s">
        <v>110</v>
      </c>
    </row>
    <row r="7" spans="2:11" ht="14.25">
      <c r="B7" s="2" t="s">
        <v>40</v>
      </c>
      <c r="K7" s="3" t="s">
        <v>37</v>
      </c>
    </row>
    <row r="8" spans="2:11" ht="13.5" customHeight="1" thickBot="1">
      <c r="B8" s="2" t="s">
        <v>41</v>
      </c>
      <c r="K8" s="4">
        <v>1.5</v>
      </c>
    </row>
    <row r="9" spans="2:11" ht="13.5" customHeight="1" thickTop="1">
      <c r="B9" s="145" t="s">
        <v>26</v>
      </c>
      <c r="C9" s="147" t="s">
        <v>33</v>
      </c>
      <c r="D9" s="147"/>
      <c r="E9" s="147"/>
      <c r="F9" s="147"/>
      <c r="G9" s="147"/>
      <c r="H9" s="147"/>
      <c r="I9" s="148" t="s">
        <v>34</v>
      </c>
      <c r="J9" s="5"/>
      <c r="K9" s="3"/>
    </row>
    <row r="10" spans="2:11" ht="13.5" thickBot="1">
      <c r="B10" s="146"/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149"/>
      <c r="J10" s="5"/>
      <c r="K10" s="3" t="s">
        <v>38</v>
      </c>
    </row>
    <row r="11" spans="2:11" ht="13.5" thickTop="1">
      <c r="B11" s="7" t="s">
        <v>97</v>
      </c>
      <c r="C11" s="8">
        <v>11363</v>
      </c>
      <c r="D11" s="8">
        <v>9312</v>
      </c>
      <c r="E11" s="8">
        <v>9401</v>
      </c>
      <c r="F11" s="8">
        <v>13894</v>
      </c>
      <c r="G11" s="8">
        <v>8460</v>
      </c>
      <c r="H11" s="8">
        <v>13657</v>
      </c>
      <c r="I11" s="9"/>
      <c r="J11" s="5"/>
      <c r="K11" s="10">
        <v>0.8</v>
      </c>
    </row>
    <row r="12" spans="2:10" ht="12.75">
      <c r="B12" s="11" t="s">
        <v>56</v>
      </c>
      <c r="C12" s="12">
        <v>11433</v>
      </c>
      <c r="D12" s="12">
        <v>11859</v>
      </c>
      <c r="E12" s="12">
        <v>12156</v>
      </c>
      <c r="F12" s="12">
        <v>12642</v>
      </c>
      <c r="G12" s="12">
        <v>11895</v>
      </c>
      <c r="H12" s="12">
        <v>10270</v>
      </c>
      <c r="I12" s="13"/>
      <c r="J12" s="5"/>
    </row>
    <row r="13" spans="2:10" ht="12.75">
      <c r="B13" s="11" t="s">
        <v>57</v>
      </c>
      <c r="C13" s="12">
        <v>13214</v>
      </c>
      <c r="D13" s="12">
        <v>8500</v>
      </c>
      <c r="E13" s="12">
        <v>5600</v>
      </c>
      <c r="F13" s="12">
        <v>6000</v>
      </c>
      <c r="G13" s="12">
        <v>5000</v>
      </c>
      <c r="H13" s="12">
        <v>7215</v>
      </c>
      <c r="I13" s="13"/>
      <c r="J13" s="5"/>
    </row>
    <row r="14" spans="2:10" ht="11.25" customHeight="1">
      <c r="B14" s="11" t="s">
        <v>58</v>
      </c>
      <c r="C14" s="12">
        <v>6477</v>
      </c>
      <c r="D14" s="12">
        <v>11939</v>
      </c>
      <c r="E14" s="12">
        <v>10021</v>
      </c>
      <c r="F14" s="12">
        <v>12078</v>
      </c>
      <c r="G14" s="12">
        <v>8438</v>
      </c>
      <c r="H14" s="12">
        <v>14132</v>
      </c>
      <c r="I14" s="13"/>
      <c r="J14" s="5"/>
    </row>
    <row r="15" spans="2:10" ht="12.75">
      <c r="B15" s="11" t="s">
        <v>59</v>
      </c>
      <c r="C15" s="12">
        <v>13762</v>
      </c>
      <c r="D15" s="12">
        <v>7973</v>
      </c>
      <c r="E15" s="12">
        <v>9089</v>
      </c>
      <c r="F15" s="12">
        <v>5581</v>
      </c>
      <c r="G15" s="12">
        <v>10884</v>
      </c>
      <c r="H15" s="12">
        <v>5746</v>
      </c>
      <c r="I15" s="13"/>
      <c r="J15" s="5"/>
    </row>
    <row r="16" spans="2:10" ht="12.75">
      <c r="B16" s="11" t="s">
        <v>60</v>
      </c>
      <c r="C16" s="12">
        <v>10849</v>
      </c>
      <c r="D16" s="12">
        <v>6792</v>
      </c>
      <c r="E16" s="12">
        <v>8607</v>
      </c>
      <c r="F16" s="12">
        <v>10463</v>
      </c>
      <c r="G16" s="12">
        <v>12016</v>
      </c>
      <c r="H16" s="12">
        <v>12927</v>
      </c>
      <c r="I16" s="13"/>
      <c r="J16" s="5"/>
    </row>
    <row r="17" spans="2:10" ht="12.75">
      <c r="B17" s="11" t="s">
        <v>61</v>
      </c>
      <c r="C17" s="12">
        <v>6881</v>
      </c>
      <c r="D17" s="12">
        <v>9133</v>
      </c>
      <c r="E17" s="12">
        <v>14391</v>
      </c>
      <c r="F17" s="12">
        <v>10300</v>
      </c>
      <c r="G17" s="12">
        <v>7465</v>
      </c>
      <c r="H17" s="12">
        <v>14028</v>
      </c>
      <c r="I17" s="13"/>
      <c r="J17" s="5"/>
    </row>
    <row r="18" spans="2:10" ht="12.75">
      <c r="B18" s="11" t="s">
        <v>62</v>
      </c>
      <c r="C18" s="12">
        <v>14850</v>
      </c>
      <c r="D18" s="12">
        <v>14230</v>
      </c>
      <c r="E18" s="12">
        <v>14800</v>
      </c>
      <c r="F18" s="12">
        <v>15000</v>
      </c>
      <c r="G18" s="12">
        <v>15000</v>
      </c>
      <c r="H18" s="12">
        <v>14900</v>
      </c>
      <c r="I18" s="13"/>
      <c r="J18" s="5"/>
    </row>
    <row r="19" spans="2:10" ht="12.75">
      <c r="B19" s="11" t="s">
        <v>63</v>
      </c>
      <c r="C19" s="12">
        <v>6112</v>
      </c>
      <c r="D19" s="12">
        <v>7072</v>
      </c>
      <c r="E19" s="12">
        <v>7045</v>
      </c>
      <c r="F19" s="12">
        <v>14535</v>
      </c>
      <c r="G19" s="12">
        <v>6467</v>
      </c>
      <c r="H19" s="12">
        <v>5771</v>
      </c>
      <c r="I19" s="13"/>
      <c r="J19" s="5"/>
    </row>
    <row r="20" spans="2:10" ht="12.75">
      <c r="B20" s="11" t="s">
        <v>64</v>
      </c>
      <c r="C20" s="12">
        <v>8698</v>
      </c>
      <c r="D20" s="12">
        <v>12736</v>
      </c>
      <c r="E20" s="12">
        <v>8678</v>
      </c>
      <c r="F20" s="12">
        <v>6843</v>
      </c>
      <c r="G20" s="12">
        <v>10738</v>
      </c>
      <c r="H20" s="12">
        <v>10823</v>
      </c>
      <c r="I20" s="13"/>
      <c r="J20" s="5"/>
    </row>
    <row r="21" spans="2:10" ht="12.75">
      <c r="B21" s="11" t="s">
        <v>65</v>
      </c>
      <c r="C21" s="12">
        <v>14130</v>
      </c>
      <c r="D21" s="12">
        <v>11030</v>
      </c>
      <c r="E21" s="12">
        <v>5927</v>
      </c>
      <c r="F21" s="12">
        <v>9268</v>
      </c>
      <c r="G21" s="12">
        <v>9862</v>
      </c>
      <c r="H21" s="12">
        <v>7991</v>
      </c>
      <c r="I21" s="13"/>
      <c r="J21" s="5"/>
    </row>
    <row r="22" spans="2:10" ht="12.75">
      <c r="B22" s="11" t="s">
        <v>66</v>
      </c>
      <c r="C22" s="12">
        <v>10000</v>
      </c>
      <c r="D22" s="12">
        <v>9400</v>
      </c>
      <c r="E22" s="12">
        <v>5200</v>
      </c>
      <c r="F22" s="12">
        <v>5100</v>
      </c>
      <c r="G22" s="12">
        <v>5000</v>
      </c>
      <c r="H22" s="12">
        <v>5000</v>
      </c>
      <c r="I22" s="13"/>
      <c r="J22" s="5"/>
    </row>
    <row r="23" spans="2:10" ht="12.75">
      <c r="B23" s="11" t="s">
        <v>67</v>
      </c>
      <c r="C23" s="12">
        <v>8770</v>
      </c>
      <c r="D23" s="12">
        <v>8184</v>
      </c>
      <c r="E23" s="12">
        <v>11865</v>
      </c>
      <c r="F23" s="12">
        <v>9966</v>
      </c>
      <c r="G23" s="12">
        <v>14776</v>
      </c>
      <c r="H23" s="12">
        <v>13170</v>
      </c>
      <c r="I23" s="13"/>
      <c r="J23" s="5"/>
    </row>
    <row r="24" spans="2:10" ht="12.75">
      <c r="B24" s="11" t="s">
        <v>68</v>
      </c>
      <c r="C24" s="12">
        <v>6950</v>
      </c>
      <c r="D24" s="12">
        <v>7255</v>
      </c>
      <c r="E24" s="12">
        <v>7104</v>
      </c>
      <c r="F24" s="12">
        <v>11409</v>
      </c>
      <c r="G24" s="12">
        <v>11007</v>
      </c>
      <c r="H24" s="12">
        <v>5490</v>
      </c>
      <c r="I24" s="13"/>
      <c r="J24" s="5"/>
    </row>
    <row r="25" spans="2:10" ht="13.5" thickBot="1">
      <c r="B25" s="14" t="s">
        <v>69</v>
      </c>
      <c r="C25" s="15">
        <v>6216</v>
      </c>
      <c r="D25" s="15">
        <v>12263</v>
      </c>
      <c r="E25" s="15">
        <v>10298</v>
      </c>
      <c r="F25" s="15">
        <v>12049</v>
      </c>
      <c r="G25" s="15">
        <v>5811</v>
      </c>
      <c r="H25" s="15">
        <v>12914</v>
      </c>
      <c r="I25" s="16"/>
      <c r="J25" s="5"/>
    </row>
    <row r="26" ht="13.5" thickTop="1"/>
  </sheetData>
  <sheetProtection/>
  <mergeCells count="3">
    <mergeCell ref="B9:B10"/>
    <mergeCell ref="C9:H9"/>
    <mergeCell ref="I9:I1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B2:K25"/>
  <sheetViews>
    <sheetView showGridLines="0" zoomScalePageLayoutView="0" workbookViewId="0" topLeftCell="A1">
      <selection activeCell="K8" sqref="K8"/>
    </sheetView>
  </sheetViews>
  <sheetFormatPr defaultColWidth="9.00390625" defaultRowHeight="12.75"/>
  <cols>
    <col min="1" max="1" width="8.75390625" style="1" customWidth="1"/>
    <col min="2" max="2" width="18.125" style="1" customWidth="1"/>
    <col min="3" max="16384" width="9.125" style="1" customWidth="1"/>
  </cols>
  <sheetData>
    <row r="2" ht="23.25">
      <c r="B2" s="57" t="s">
        <v>99</v>
      </c>
    </row>
    <row r="3" ht="12.75">
      <c r="B3" s="27"/>
    </row>
    <row r="4" ht="12.75" hidden="1">
      <c r="B4" s="27"/>
    </row>
    <row r="5" ht="12.75" hidden="1">
      <c r="B5" s="27"/>
    </row>
    <row r="6" ht="12.75">
      <c r="B6" s="27"/>
    </row>
    <row r="7" spans="2:11" ht="12.75">
      <c r="B7" s="27"/>
      <c r="K7" s="3" t="s">
        <v>37</v>
      </c>
    </row>
    <row r="8" ht="13.5" thickBot="1">
      <c r="K8" s="4">
        <v>1.5</v>
      </c>
    </row>
    <row r="9" spans="2:10" ht="13.5" customHeight="1" thickTop="1">
      <c r="B9" s="145" t="s">
        <v>26</v>
      </c>
      <c r="C9" s="147" t="s">
        <v>33</v>
      </c>
      <c r="D9" s="147"/>
      <c r="E9" s="147"/>
      <c r="F9" s="147"/>
      <c r="G9" s="147"/>
      <c r="H9" s="147"/>
      <c r="I9" s="148" t="s">
        <v>34</v>
      </c>
      <c r="J9" s="56"/>
    </row>
    <row r="10" spans="2:11" ht="13.5" thickBot="1">
      <c r="B10" s="150"/>
      <c r="C10" s="6" t="s">
        <v>27</v>
      </c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149"/>
      <c r="J10" s="56"/>
      <c r="K10" s="3" t="s">
        <v>38</v>
      </c>
    </row>
    <row r="11" spans="2:11" ht="13.5" thickTop="1">
      <c r="B11" s="7" t="s">
        <v>97</v>
      </c>
      <c r="C11" s="8">
        <v>11363</v>
      </c>
      <c r="D11" s="8">
        <v>9312</v>
      </c>
      <c r="E11" s="8">
        <v>9401</v>
      </c>
      <c r="F11" s="8">
        <v>13894</v>
      </c>
      <c r="G11" s="8">
        <v>8460</v>
      </c>
      <c r="H11" s="8">
        <v>13657</v>
      </c>
      <c r="I11" s="9">
        <f>AVERAGE(C11:H11)</f>
        <v>11014.5</v>
      </c>
      <c r="J11" s="56"/>
      <c r="K11" s="10">
        <v>0.8</v>
      </c>
    </row>
    <row r="12" spans="2:11" ht="12.75">
      <c r="B12" s="11" t="s">
        <v>56</v>
      </c>
      <c r="C12" s="12">
        <v>11433</v>
      </c>
      <c r="D12" s="12">
        <v>11859</v>
      </c>
      <c r="E12" s="12">
        <v>12156</v>
      </c>
      <c r="F12" s="12">
        <v>12642</v>
      </c>
      <c r="G12" s="12">
        <v>11895</v>
      </c>
      <c r="H12" s="12">
        <v>10270</v>
      </c>
      <c r="I12" s="13">
        <f aca="true" t="shared" si="0" ref="I12:I25">AVERAGE(C12:H12)</f>
        <v>11709.166666666666</v>
      </c>
      <c r="J12" s="56"/>
      <c r="K12" s="3"/>
    </row>
    <row r="13" spans="2:11" ht="12.75">
      <c r="B13" s="11" t="s">
        <v>57</v>
      </c>
      <c r="C13" s="12">
        <v>13214</v>
      </c>
      <c r="D13" s="12">
        <v>8500</v>
      </c>
      <c r="E13" s="12">
        <v>5600</v>
      </c>
      <c r="F13" s="12">
        <v>6000</v>
      </c>
      <c r="G13" s="12">
        <v>5000</v>
      </c>
      <c r="H13" s="12">
        <v>7215</v>
      </c>
      <c r="I13" s="13">
        <f t="shared" si="0"/>
        <v>7588.166666666667</v>
      </c>
      <c r="J13" s="56"/>
      <c r="K13" s="3"/>
    </row>
    <row r="14" spans="2:11" ht="12.75">
      <c r="B14" s="11" t="s">
        <v>58</v>
      </c>
      <c r="C14" s="12">
        <v>6477</v>
      </c>
      <c r="D14" s="12">
        <v>11939</v>
      </c>
      <c r="E14" s="12">
        <v>10021</v>
      </c>
      <c r="F14" s="12">
        <v>12078</v>
      </c>
      <c r="G14" s="12">
        <v>8438</v>
      </c>
      <c r="H14" s="12">
        <v>14132</v>
      </c>
      <c r="I14" s="13">
        <f t="shared" si="0"/>
        <v>10514.166666666666</v>
      </c>
      <c r="J14" s="56"/>
      <c r="K14" s="3"/>
    </row>
    <row r="15" spans="2:11" ht="12.75">
      <c r="B15" s="11" t="s">
        <v>59</v>
      </c>
      <c r="C15" s="12">
        <v>8200</v>
      </c>
      <c r="D15" s="12">
        <v>6500</v>
      </c>
      <c r="E15" s="12">
        <v>7200</v>
      </c>
      <c r="F15" s="12">
        <v>5900</v>
      </c>
      <c r="G15" s="12">
        <v>6100</v>
      </c>
      <c r="H15" s="12">
        <v>6200</v>
      </c>
      <c r="I15" s="13">
        <f t="shared" si="0"/>
        <v>6683.333333333333</v>
      </c>
      <c r="J15" s="56"/>
      <c r="K15" s="3"/>
    </row>
    <row r="16" spans="2:11" ht="12.75">
      <c r="B16" s="11" t="s">
        <v>60</v>
      </c>
      <c r="C16" s="12">
        <v>10849</v>
      </c>
      <c r="D16" s="12">
        <v>6792</v>
      </c>
      <c r="E16" s="12">
        <v>8607</v>
      </c>
      <c r="F16" s="12">
        <v>10463</v>
      </c>
      <c r="G16" s="12">
        <v>12016</v>
      </c>
      <c r="H16" s="12">
        <v>12927</v>
      </c>
      <c r="I16" s="13">
        <f t="shared" si="0"/>
        <v>10275.666666666666</v>
      </c>
      <c r="J16" s="56"/>
      <c r="K16" s="3"/>
    </row>
    <row r="17" spans="2:10" ht="12.75">
      <c r="B17" s="11" t="s">
        <v>61</v>
      </c>
      <c r="C17" s="12">
        <v>6881</v>
      </c>
      <c r="D17" s="12">
        <v>9133</v>
      </c>
      <c r="E17" s="12">
        <v>14391</v>
      </c>
      <c r="F17" s="12">
        <v>10300</v>
      </c>
      <c r="G17" s="12">
        <v>7465</v>
      </c>
      <c r="H17" s="12">
        <v>14028</v>
      </c>
      <c r="I17" s="13">
        <f t="shared" si="0"/>
        <v>10366.333333333334</v>
      </c>
      <c r="J17" s="56"/>
    </row>
    <row r="18" spans="2:10" ht="12.75">
      <c r="B18" s="11" t="s">
        <v>62</v>
      </c>
      <c r="C18" s="12">
        <v>14850</v>
      </c>
      <c r="D18" s="12">
        <v>14230</v>
      </c>
      <c r="E18" s="12">
        <v>14800</v>
      </c>
      <c r="F18" s="12">
        <v>15000</v>
      </c>
      <c r="G18" s="12">
        <v>15000</v>
      </c>
      <c r="H18" s="12">
        <v>14900</v>
      </c>
      <c r="I18" s="13">
        <f t="shared" si="0"/>
        <v>14796.666666666666</v>
      </c>
      <c r="J18" s="56"/>
    </row>
    <row r="19" spans="2:10" ht="12.75">
      <c r="B19" s="11" t="s">
        <v>63</v>
      </c>
      <c r="C19" s="12">
        <v>6112</v>
      </c>
      <c r="D19" s="12">
        <v>7072</v>
      </c>
      <c r="E19" s="12">
        <v>7045</v>
      </c>
      <c r="F19" s="12">
        <v>14535</v>
      </c>
      <c r="G19" s="12">
        <v>6467</v>
      </c>
      <c r="H19" s="12">
        <v>5771</v>
      </c>
      <c r="I19" s="13">
        <f t="shared" si="0"/>
        <v>7833.666666666667</v>
      </c>
      <c r="J19" s="56"/>
    </row>
    <row r="20" spans="2:10" ht="12.75">
      <c r="B20" s="11" t="s">
        <v>64</v>
      </c>
      <c r="C20" s="12">
        <v>8698</v>
      </c>
      <c r="D20" s="12">
        <v>12736</v>
      </c>
      <c r="E20" s="12">
        <v>8678</v>
      </c>
      <c r="F20" s="12">
        <v>6843</v>
      </c>
      <c r="G20" s="12">
        <v>10738</v>
      </c>
      <c r="H20" s="12">
        <v>10823</v>
      </c>
      <c r="I20" s="13">
        <f t="shared" si="0"/>
        <v>9752.666666666666</v>
      </c>
      <c r="J20" s="56"/>
    </row>
    <row r="21" spans="2:10" ht="12.75">
      <c r="B21" s="11" t="s">
        <v>65</v>
      </c>
      <c r="C21" s="12">
        <v>6800</v>
      </c>
      <c r="D21" s="12">
        <v>7900</v>
      </c>
      <c r="E21" s="12">
        <v>5927</v>
      </c>
      <c r="F21" s="12">
        <v>9268</v>
      </c>
      <c r="G21" s="12">
        <v>6500</v>
      </c>
      <c r="H21" s="12">
        <v>7991</v>
      </c>
      <c r="I21" s="13">
        <f t="shared" si="0"/>
        <v>7397.666666666667</v>
      </c>
      <c r="J21" s="56"/>
    </row>
    <row r="22" spans="2:10" ht="12.75">
      <c r="B22" s="11" t="s">
        <v>66</v>
      </c>
      <c r="C22" s="12">
        <v>10000</v>
      </c>
      <c r="D22" s="12">
        <v>9400</v>
      </c>
      <c r="E22" s="12">
        <v>5200</v>
      </c>
      <c r="F22" s="12">
        <v>5100</v>
      </c>
      <c r="G22" s="12">
        <v>5000</v>
      </c>
      <c r="H22" s="12">
        <v>5000</v>
      </c>
      <c r="I22" s="13">
        <f t="shared" si="0"/>
        <v>6616.666666666667</v>
      </c>
      <c r="J22" s="56"/>
    </row>
    <row r="23" spans="2:10" ht="12.75">
      <c r="B23" s="11" t="s">
        <v>67</v>
      </c>
      <c r="C23" s="12">
        <v>8770</v>
      </c>
      <c r="D23" s="12">
        <v>8184</v>
      </c>
      <c r="E23" s="12">
        <v>5800</v>
      </c>
      <c r="F23" s="12">
        <v>9966</v>
      </c>
      <c r="G23" s="12">
        <v>6200</v>
      </c>
      <c r="H23" s="12">
        <v>6500</v>
      </c>
      <c r="I23" s="13">
        <f t="shared" si="0"/>
        <v>7570</v>
      </c>
      <c r="J23" s="56"/>
    </row>
    <row r="24" spans="2:10" ht="12.75">
      <c r="B24" s="11" t="s">
        <v>68</v>
      </c>
      <c r="C24" s="12">
        <v>6950</v>
      </c>
      <c r="D24" s="12">
        <v>7255</v>
      </c>
      <c r="E24" s="12">
        <v>7104</v>
      </c>
      <c r="F24" s="12">
        <v>11409</v>
      </c>
      <c r="G24" s="12">
        <v>11007</v>
      </c>
      <c r="H24" s="12">
        <v>5490</v>
      </c>
      <c r="I24" s="13">
        <f t="shared" si="0"/>
        <v>8202.5</v>
      </c>
      <c r="J24" s="56"/>
    </row>
    <row r="25" spans="2:10" ht="13.5" thickBot="1">
      <c r="B25" s="14" t="s">
        <v>69</v>
      </c>
      <c r="C25" s="15">
        <v>6216</v>
      </c>
      <c r="D25" s="15">
        <v>12263</v>
      </c>
      <c r="E25" s="15">
        <v>10298</v>
      </c>
      <c r="F25" s="15">
        <v>12049</v>
      </c>
      <c r="G25" s="15">
        <v>5811</v>
      </c>
      <c r="H25" s="15">
        <v>12914</v>
      </c>
      <c r="I25" s="16">
        <f t="shared" si="0"/>
        <v>9925.166666666666</v>
      </c>
      <c r="J25" s="56"/>
    </row>
    <row r="26" ht="13.5" thickTop="1"/>
  </sheetData>
  <sheetProtection/>
  <mergeCells count="3">
    <mergeCell ref="B9:B10"/>
    <mergeCell ref="C9:H9"/>
    <mergeCell ref="I9:I10"/>
  </mergeCells>
  <conditionalFormatting sqref="B11:B25">
    <cfRule type="expression" priority="1" dxfId="5" stopIfTrue="1">
      <formula>I11&lt;=DOLNÝ*AVERAGE($I$11:$I$25)</formula>
    </cfRule>
    <cfRule type="expression" priority="2" dxfId="0" stopIfTrue="1">
      <formula>I11&gt;=HORNÝ*AVERAGE($I$11:$I$25)</formula>
    </cfRule>
  </conditionalFormatting>
  <conditionalFormatting sqref="I11:I25">
    <cfRule type="expression" priority="3" dxfId="5" stopIfTrue="1">
      <formula>I11&lt;=DOLNÝ*AVERAGE($I$11:$I$25)</formula>
    </cfRule>
    <cfRule type="expression" priority="4" dxfId="0" stopIfTrue="1">
      <formula>I11&gt;=HORNÝ*AVERAGE($I$11:$I$25)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Podmienené formátovanie</dc:title>
  <dc:subject/>
  <dc:creator>Upravil - VK</dc:creator>
  <cp:keywords/>
  <dc:description/>
  <cp:lastModifiedBy>208</cp:lastModifiedBy>
  <dcterms:created xsi:type="dcterms:W3CDTF">2000-07-16T11:58:33Z</dcterms:created>
  <dcterms:modified xsi:type="dcterms:W3CDTF">2013-02-28T09:18:25Z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