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4"/>
  </bookViews>
  <sheets>
    <sheet name="uloha 1" sheetId="1" r:id="rId1"/>
    <sheet name="uloha 2" sheetId="2" r:id="rId2"/>
    <sheet name="uloha 3" sheetId="3" r:id="rId3"/>
    <sheet name="uloha 4" sheetId="4" r:id="rId4"/>
    <sheet name="uloha 5" sheetId="5" r:id="rId5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F3" authorId="0">
      <text>
        <r>
          <rPr>
            <sz val="10"/>
            <rFont val="Tahoma"/>
            <family val="2"/>
          </rPr>
          <t>Úloha 1</t>
        </r>
      </text>
    </comment>
    <comment ref="G3" authorId="0">
      <text>
        <r>
          <rPr>
            <sz val="10"/>
            <rFont val="Tahoma"/>
            <family val="2"/>
          </rPr>
          <t>Úloha 3</t>
        </r>
      </text>
    </comment>
    <comment ref="H3" authorId="0">
      <text>
        <r>
          <rPr>
            <sz val="10"/>
            <rFont val="Tahoma"/>
            <family val="2"/>
          </rPr>
          <t>Úloha 5</t>
        </r>
      </text>
    </comment>
    <comment ref="I3" authorId="0">
      <text>
        <r>
          <rPr>
            <sz val="10"/>
            <rFont val="Tahoma"/>
            <family val="2"/>
          </rPr>
          <t>Úloha 7</t>
        </r>
      </text>
    </comment>
    <comment ref="F4" authorId="0">
      <text>
        <r>
          <rPr>
            <sz val="10"/>
            <rFont val="Tahoma"/>
            <family val="2"/>
          </rPr>
          <t>Úloha 2</t>
        </r>
      </text>
    </comment>
    <comment ref="G4" authorId="0">
      <text>
        <r>
          <rPr>
            <sz val="10"/>
            <rFont val="Tahoma"/>
            <family val="2"/>
          </rPr>
          <t>Úloha 4</t>
        </r>
      </text>
    </comment>
    <comment ref="H4" authorId="0">
      <text>
        <r>
          <rPr>
            <sz val="10"/>
            <rFont val="Tahoma"/>
            <family val="2"/>
          </rPr>
          <t>Úloha 6</t>
        </r>
      </text>
    </comment>
    <comment ref="I4" authorId="0">
      <text>
        <r>
          <rPr>
            <sz val="10"/>
            <rFont val="Tahoma"/>
            <family val="2"/>
          </rPr>
          <t>Úloha 8</t>
        </r>
      </text>
    </comment>
    <comment ref="F5" authorId="0">
      <text>
        <r>
          <rPr>
            <sz val="10"/>
            <rFont val="Tahoma"/>
            <family val="2"/>
          </rPr>
          <t>Úloha 2</t>
        </r>
      </text>
    </comment>
    <comment ref="G5" authorId="0">
      <text>
        <r>
          <rPr>
            <sz val="10"/>
            <rFont val="Tahoma"/>
            <family val="2"/>
          </rPr>
          <t>Úloha 4</t>
        </r>
      </text>
    </comment>
    <comment ref="H5" authorId="0">
      <text>
        <r>
          <rPr>
            <sz val="10"/>
            <rFont val="Tahoma"/>
            <family val="2"/>
          </rPr>
          <t>Úloha 6</t>
        </r>
      </text>
    </comment>
    <comment ref="I5" authorId="0">
      <text>
        <r>
          <rPr>
            <sz val="10"/>
            <rFont val="Tahoma"/>
            <family val="2"/>
          </rPr>
          <t>Úloha 8</t>
        </r>
      </text>
    </comment>
    <comment ref="F6" authorId="0">
      <text>
        <r>
          <rPr>
            <sz val="10"/>
            <rFont val="Tahoma"/>
            <family val="2"/>
          </rPr>
          <t>Úloha 2</t>
        </r>
      </text>
    </comment>
    <comment ref="G6" authorId="0">
      <text>
        <r>
          <rPr>
            <sz val="10"/>
            <rFont val="Tahoma"/>
            <family val="2"/>
          </rPr>
          <t>Úloha 4</t>
        </r>
      </text>
    </comment>
    <comment ref="H6" authorId="0">
      <text>
        <r>
          <rPr>
            <sz val="10"/>
            <rFont val="Tahoma"/>
            <family val="2"/>
          </rPr>
          <t>Úloha 6</t>
        </r>
      </text>
    </comment>
    <comment ref="I6" authorId="0">
      <text>
        <r>
          <rPr>
            <sz val="10"/>
            <rFont val="Tahoma"/>
            <family val="2"/>
          </rPr>
          <t>Úloha 8</t>
        </r>
      </text>
    </comment>
    <comment ref="B7" authorId="0">
      <text>
        <r>
          <rPr>
            <sz val="10"/>
            <rFont val="Tahoma"/>
            <family val="2"/>
          </rPr>
          <t>Bunka, hodnotu ktorej treba pripočítať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G3" authorId="0">
      <text>
        <r>
          <rPr>
            <sz val="10"/>
            <rFont val="Tahoma"/>
            <family val="2"/>
          </rPr>
          <t>Úloha 1</t>
        </r>
      </text>
    </comment>
    <comment ref="H3" authorId="0">
      <text>
        <r>
          <rPr>
            <sz val="10"/>
            <rFont val="Tahoma"/>
            <family val="2"/>
          </rPr>
          <t>Úloha 3</t>
        </r>
      </text>
    </comment>
    <comment ref="G4" authorId="0">
      <text>
        <r>
          <rPr>
            <sz val="10"/>
            <rFont val="Tahoma"/>
            <family val="2"/>
          </rPr>
          <t>Úloha 2</t>
        </r>
      </text>
    </comment>
    <comment ref="H4" authorId="0">
      <text>
        <r>
          <rPr>
            <sz val="10"/>
            <rFont val="Tahoma"/>
            <family val="2"/>
          </rPr>
          <t>Úloha 4</t>
        </r>
      </text>
    </comment>
    <comment ref="G5" authorId="0">
      <text>
        <r>
          <rPr>
            <sz val="10"/>
            <rFont val="Tahoma"/>
            <family val="2"/>
          </rPr>
          <t>Úloha 2</t>
        </r>
      </text>
    </comment>
    <comment ref="H5" authorId="0">
      <text>
        <r>
          <rPr>
            <sz val="10"/>
            <rFont val="Tahoma"/>
            <family val="2"/>
          </rPr>
          <t>Úloha 4</t>
        </r>
      </text>
    </comment>
    <comment ref="G6" authorId="0">
      <text>
        <r>
          <rPr>
            <sz val="10"/>
            <rFont val="Tahoma"/>
            <family val="2"/>
          </rPr>
          <t>Úloha 2</t>
        </r>
      </text>
    </comment>
    <comment ref="H6" authorId="0">
      <text>
        <r>
          <rPr>
            <sz val="10"/>
            <rFont val="Tahoma"/>
            <family val="2"/>
          </rPr>
          <t>Úloha 4</t>
        </r>
      </text>
    </comment>
    <comment ref="G7" authorId="0">
      <text>
        <r>
          <rPr>
            <sz val="10"/>
            <rFont val="Tahoma"/>
            <family val="2"/>
          </rPr>
          <t>Úloha 2</t>
        </r>
      </text>
    </comment>
    <comment ref="H7" authorId="0">
      <text>
        <r>
          <rPr>
            <sz val="10"/>
            <rFont val="Tahoma"/>
            <family val="2"/>
          </rPr>
          <t>Úloha 4</t>
        </r>
      </text>
    </comment>
    <comment ref="G8" authorId="0">
      <text>
        <r>
          <rPr>
            <sz val="10"/>
            <rFont val="Tahoma"/>
            <family val="2"/>
          </rPr>
          <t>Úloha 2</t>
        </r>
      </text>
    </comment>
    <comment ref="H8" authorId="0">
      <text>
        <r>
          <rPr>
            <sz val="10"/>
            <rFont val="Tahoma"/>
            <family val="2"/>
          </rPr>
          <t>Úloha 4</t>
        </r>
      </text>
    </comment>
    <comment ref="C10" authorId="0">
      <text>
        <r>
          <rPr>
            <sz val="10"/>
            <rFont val="Tahoma"/>
            <family val="2"/>
          </rPr>
          <t>Úloha 5</t>
        </r>
      </text>
    </comment>
    <comment ref="D10" authorId="0">
      <text>
        <r>
          <rPr>
            <sz val="10"/>
            <rFont val="Tahoma"/>
            <family val="2"/>
          </rPr>
          <t>Úloha 6</t>
        </r>
      </text>
    </comment>
    <comment ref="E10" authorId="0">
      <text>
        <r>
          <rPr>
            <sz val="10"/>
            <rFont val="Tahoma"/>
            <family val="2"/>
          </rPr>
          <t>Úloha 6</t>
        </r>
      </text>
    </comment>
    <comment ref="F10" authorId="0">
      <text>
        <r>
          <rPr>
            <sz val="10"/>
            <rFont val="Tahoma"/>
            <family val="2"/>
          </rPr>
          <t>Úloha 6</t>
        </r>
      </text>
    </comment>
    <comment ref="C11" authorId="0">
      <text>
        <r>
          <rPr>
            <sz val="10"/>
            <rFont val="Tahoma"/>
            <family val="2"/>
          </rPr>
          <t>Úloha 7</t>
        </r>
      </text>
    </comment>
    <comment ref="D11" authorId="0">
      <text>
        <r>
          <rPr>
            <sz val="10"/>
            <rFont val="Tahoma"/>
            <family val="2"/>
          </rPr>
          <t>Úloha 8</t>
        </r>
      </text>
    </comment>
    <comment ref="E11" authorId="0">
      <text>
        <r>
          <rPr>
            <sz val="10"/>
            <rFont val="Tahoma"/>
            <family val="2"/>
          </rPr>
          <t>Úloha 8</t>
        </r>
      </text>
    </comment>
    <comment ref="F11" authorId="0">
      <text>
        <r>
          <rPr>
            <sz val="10"/>
            <rFont val="Tahoma"/>
            <family val="2"/>
          </rPr>
          <t>Úloha 8</t>
        </r>
      </text>
    </comment>
  </commentList>
</comments>
</file>

<file path=xl/comments4.xml><?xml version="1.0" encoding="utf-8"?>
<comments xmlns="http://schemas.openxmlformats.org/spreadsheetml/2006/main">
  <authors>
    <author>x</author>
  </authors>
  <commentList>
    <comment ref="G3" authorId="0">
      <text>
        <r>
          <rPr>
            <sz val="10"/>
            <rFont val="Tahoma"/>
            <family val="2"/>
          </rPr>
          <t>Úloha 1</t>
        </r>
      </text>
    </comment>
    <comment ref="H3" authorId="0">
      <text>
        <r>
          <rPr>
            <sz val="10"/>
            <rFont val="Tahoma"/>
            <family val="2"/>
          </rPr>
          <t>Úloha 3</t>
        </r>
      </text>
    </comment>
    <comment ref="G4" authorId="0">
      <text>
        <r>
          <rPr>
            <sz val="10"/>
            <rFont val="Tahoma"/>
            <family val="2"/>
          </rPr>
          <t>Úloha 2</t>
        </r>
      </text>
    </comment>
    <comment ref="H4" authorId="0">
      <text>
        <r>
          <rPr>
            <sz val="10"/>
            <rFont val="Tahoma"/>
            <family val="2"/>
          </rPr>
          <t>Úloha 4</t>
        </r>
      </text>
    </comment>
    <comment ref="G5" authorId="0">
      <text>
        <r>
          <rPr>
            <sz val="10"/>
            <rFont val="Tahoma"/>
            <family val="2"/>
          </rPr>
          <t>Úloha 2</t>
        </r>
      </text>
    </comment>
    <comment ref="H5" authorId="0">
      <text>
        <r>
          <rPr>
            <sz val="10"/>
            <rFont val="Tahoma"/>
            <family val="2"/>
          </rPr>
          <t>Úloha 4</t>
        </r>
      </text>
    </comment>
    <comment ref="G6" authorId="0">
      <text>
        <r>
          <rPr>
            <sz val="10"/>
            <rFont val="Tahoma"/>
            <family val="2"/>
          </rPr>
          <t>Úloha 2</t>
        </r>
      </text>
    </comment>
    <comment ref="H6" authorId="0">
      <text>
        <r>
          <rPr>
            <sz val="10"/>
            <rFont val="Tahoma"/>
            <family val="2"/>
          </rPr>
          <t>Úloha 4</t>
        </r>
      </text>
    </comment>
    <comment ref="G7" authorId="0">
      <text>
        <r>
          <rPr>
            <sz val="10"/>
            <rFont val="Tahoma"/>
            <family val="2"/>
          </rPr>
          <t>Úloha 2</t>
        </r>
      </text>
    </comment>
    <comment ref="H7" authorId="0">
      <text>
        <r>
          <rPr>
            <sz val="10"/>
            <rFont val="Tahoma"/>
            <family val="2"/>
          </rPr>
          <t>Úloha 4</t>
        </r>
      </text>
    </comment>
    <comment ref="G8" authorId="0">
      <text>
        <r>
          <rPr>
            <sz val="10"/>
            <rFont val="Tahoma"/>
            <family val="2"/>
          </rPr>
          <t>Úloha 2</t>
        </r>
      </text>
    </comment>
    <comment ref="H8" authorId="0">
      <text>
        <r>
          <rPr>
            <sz val="10"/>
            <rFont val="Tahoma"/>
            <family val="2"/>
          </rPr>
          <t>Úloha 4</t>
        </r>
      </text>
    </comment>
    <comment ref="C10" authorId="0">
      <text>
        <r>
          <rPr>
            <sz val="10"/>
            <rFont val="Tahoma"/>
            <family val="2"/>
          </rPr>
          <t>Úloha 5</t>
        </r>
      </text>
    </comment>
    <comment ref="D10" authorId="0">
      <text>
        <r>
          <rPr>
            <sz val="10"/>
            <rFont val="Tahoma"/>
            <family val="2"/>
          </rPr>
          <t>Úloha 6</t>
        </r>
      </text>
    </comment>
    <comment ref="E10" authorId="0">
      <text>
        <r>
          <rPr>
            <sz val="10"/>
            <rFont val="Tahoma"/>
            <family val="2"/>
          </rPr>
          <t>Úloha 6</t>
        </r>
      </text>
    </comment>
    <comment ref="F10" authorId="0">
      <text>
        <r>
          <rPr>
            <sz val="10"/>
            <rFont val="Tahoma"/>
            <family val="2"/>
          </rPr>
          <t>Úloha 6</t>
        </r>
      </text>
    </comment>
    <comment ref="G10" authorId="0">
      <text>
        <r>
          <rPr>
            <sz val="10"/>
            <rFont val="Tahoma"/>
            <family val="2"/>
          </rPr>
          <t>Úloha 9</t>
        </r>
      </text>
    </comment>
    <comment ref="H10" authorId="0">
      <text>
        <r>
          <rPr>
            <sz val="10"/>
            <rFont val="Tahoma"/>
            <family val="2"/>
          </rPr>
          <t>Úloha 11</t>
        </r>
      </text>
    </comment>
    <comment ref="C11" authorId="0">
      <text>
        <r>
          <rPr>
            <sz val="10"/>
            <rFont val="Tahoma"/>
            <family val="2"/>
          </rPr>
          <t>Úloha 7</t>
        </r>
      </text>
    </comment>
    <comment ref="D11" authorId="0">
      <text>
        <r>
          <rPr>
            <sz val="10"/>
            <rFont val="Tahoma"/>
            <family val="2"/>
          </rPr>
          <t>Úloha 8</t>
        </r>
      </text>
    </comment>
    <comment ref="E11" authorId="0">
      <text>
        <r>
          <rPr>
            <sz val="10"/>
            <rFont val="Tahoma"/>
            <family val="2"/>
          </rPr>
          <t>Úloha 8</t>
        </r>
      </text>
    </comment>
    <comment ref="F11" authorId="0">
      <text>
        <r>
          <rPr>
            <sz val="10"/>
            <rFont val="Tahoma"/>
            <family val="2"/>
          </rPr>
          <t>Úloha 8</t>
        </r>
      </text>
    </comment>
    <comment ref="G11" authorId="0">
      <text>
        <r>
          <rPr>
            <sz val="10"/>
            <rFont val="Tahoma"/>
            <family val="2"/>
          </rPr>
          <t>Úloha 10</t>
        </r>
      </text>
    </comment>
    <comment ref="H11" authorId="0">
      <text>
        <r>
          <rPr>
            <sz val="10"/>
            <rFont val="Tahoma"/>
            <family val="2"/>
          </rPr>
          <t>Úloha 11</t>
        </r>
      </text>
    </comment>
  </commentList>
</comments>
</file>

<file path=xl/sharedStrings.xml><?xml version="1.0" encoding="utf-8"?>
<sst xmlns="http://schemas.openxmlformats.org/spreadsheetml/2006/main" count="459" uniqueCount="163">
  <si>
    <t>Úlohy:</t>
  </si>
  <si>
    <t>1. Do F3 vložte vzorec, ktorý k súčinu čísel v stĺpcoch B, C toho istého riadku pripočíta hodnotu v B7.</t>
  </si>
  <si>
    <t>2. Vzorec nakopírujte aj do riadkov 4 až 6. Skontrolujte, že aj v ostatných riadkoch je pripočítaná hodnota z bunky B7.</t>
  </si>
  <si>
    <t xml:space="preserve">    Ak nie, preverte znovu riešenie úlohy 1.</t>
  </si>
  <si>
    <t>3. Do G3 vložte vzorec, ktorý k rozdielu čísel v stĺpcoch B, C toho istého riadku pripočíta hodnotu v B7.</t>
  </si>
  <si>
    <t>4. Vzorec nakopírujte aj do riadkov 4 až 6. Skontrolujte, že aj v ostatných riadkoch je pripočítaná hodnota z bunky B7.</t>
  </si>
  <si>
    <t xml:space="preserve">    Ak nie, preverte znovu riešenie úlohy 3.</t>
  </si>
  <si>
    <t>5. Do H3 vložte vzorec, ktorý vypočíta 1,35-násobok hodnoty v stĺpci D toho istého riadku.</t>
  </si>
  <si>
    <t>6. Vzorec z H3 nakopírujte aj do riadkov 4 až 6.</t>
  </si>
  <si>
    <t>7. Do I3 vložte vzorec, ktorý súčet hodnôt v stĺpcoch B, C, D  toho istého riadku vynásobí hodnotou v stĺpci E toho</t>
  </si>
  <si>
    <t xml:space="preserve">   istého riadku.</t>
  </si>
  <si>
    <t>8. Vzorec z I3 nakopírujte aj do riadkov 4 až 6 toho istého stĺpca.</t>
  </si>
  <si>
    <t>Na tomto liste je 6 krátkych úloh. Po prečítaní zadania doplňte tabuľku v ľavej časti pod zadaním</t>
  </si>
  <si>
    <t>o potrebné vzorce. Ak ste úlohu vyriešili správne, dostanete tie isté výsledky, ako v riešení napravo.</t>
  </si>
  <si>
    <t xml:space="preserve"> Ale pozor - tabuľka s riešením obsahuje iba číselné hodnoty, ktoré máte dostať pri správnom </t>
  </si>
  <si>
    <t>riešení, a nie potrebné vzorce.</t>
  </si>
  <si>
    <t>1. úloha</t>
  </si>
  <si>
    <t>V stĺpci C je uvedený počet hríbov, ktoré nazbieral Janko, v stĺpci D počet, ktorý nazbieral Ferko</t>
  </si>
  <si>
    <t xml:space="preserve">v uvedený deň v týždni. Vložte do stĺpca E vzorec, ktorý vypočíta, koľko hríbov doniesli z lesa </t>
  </si>
  <si>
    <t>spolu v jednotlivých dňoch.</t>
  </si>
  <si>
    <t>Riešenie</t>
  </si>
  <si>
    <t>Úplné riešenie</t>
  </si>
  <si>
    <t>Deň</t>
  </si>
  <si>
    <t>Janko</t>
  </si>
  <si>
    <t>Ferko</t>
  </si>
  <si>
    <t>Spolu</t>
  </si>
  <si>
    <t>Pondelok</t>
  </si>
  <si>
    <t>Utorok</t>
  </si>
  <si>
    <t>Streda</t>
  </si>
  <si>
    <t>Štvrtok</t>
  </si>
  <si>
    <t>Piatok</t>
  </si>
  <si>
    <t>Sobota</t>
  </si>
  <si>
    <t>Nedeľa</t>
  </si>
  <si>
    <t>2. úloha</t>
  </si>
  <si>
    <t>Martina si sporila za každý mesiac roku 2000 určitú sumu peňazí. V roku 2001 si chce v rovnakých mesiacoch</t>
  </si>
  <si>
    <t>roka usporiť vždy dvojnásobok, ako usporila v rovnakom mesiaci roku 2000. Doplňte do tabuľky vzorce,</t>
  </si>
  <si>
    <t>ktoré jej prezradia, koľko má ukladať v roku 2001.</t>
  </si>
  <si>
    <t>Mesiac</t>
  </si>
  <si>
    <t>Rok 2000</t>
  </si>
  <si>
    <t>Rok 2001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</si>
  <si>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</si>
  <si>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</si>
  <si>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</si>
  <si>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</si>
  <si>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</si>
  <si>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</si>
  <si>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</si>
  <si>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</si>
  <si>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</si>
  <si>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</si>
  <si>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</si>
  <si>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</si>
  <si>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3. úloha</t>
  </si>
  <si>
    <t>V jednotlivých dňoch týždňa si Martin zapisoval, koľko minul v bufete za raňajky, za obed, aj za večeru.</t>
  </si>
  <si>
    <t>Pomôžte mu vypočítať, koľko minul za stravu za celý deň v jednotlivých dňoch týždňa.</t>
  </si>
  <si>
    <t>Raňajky</t>
  </si>
  <si>
    <t>Obed</t>
  </si>
  <si>
    <t xml:space="preserve">Večera </t>
  </si>
  <si>
    <t>4. úloha</t>
  </si>
  <si>
    <t xml:space="preserve">Na brigáde, na ktorej pracovali Ferko a Ďurko, vyrobili v jednotlivých dňoch týždňa uvedené množstvá </t>
  </si>
  <si>
    <t>výrobkov. Rozhodli sa, že na budúci týždeň svoj výkon zdvojnásobia. Pomôžte im zistiť, koľko výrobkov</t>
  </si>
  <si>
    <t>budú mať spolu za jednotlivé dni budúceho týždňa. Koľko to bude peňazí, keď za každý výrobok dostanú</t>
  </si>
  <si>
    <t>čistú mzdu 15 Sk?</t>
  </si>
  <si>
    <t>Ďurko</t>
  </si>
  <si>
    <t>Budúci t.</t>
  </si>
  <si>
    <t>Zárobok v budúcom týždni</t>
  </si>
  <si>
    <t>5. úloha</t>
  </si>
  <si>
    <t>Do študentskej ubytovne nakúpili čistiace a hygienické potreby, a to vždy dvoch druhov A a B. V tabuľke je</t>
  </si>
  <si>
    <t>uvedená cena aj počet kusov jednotlivých druhov tovarov. Doplňte tabuľku o vzorce tak, aby na konci riadku</t>
  </si>
  <si>
    <t>bola vypočítaná celková cena za jednotlivé druhy tovarov.</t>
  </si>
  <si>
    <t>Tovar</t>
  </si>
  <si>
    <t>Počet A</t>
  </si>
  <si>
    <t>Cena 1ks A</t>
  </si>
  <si>
    <t>Počet B</t>
  </si>
  <si>
    <t>Cena 1ks B</t>
  </si>
  <si>
    <t>Mydlo</t>
  </si>
  <si>
    <t>Prací prášok</t>
  </si>
  <si>
    <t>Šampón</t>
  </si>
  <si>
    <t>Obrúsky</t>
  </si>
  <si>
    <t>Krém na ruky</t>
  </si>
  <si>
    <t>6. úloha</t>
  </si>
  <si>
    <t>Pani Rafiková nakúpila na trhu rôzny tovar. Potvrdenky jej vydali tak, že pozná len celkovú cenu za jeden druh</t>
  </si>
  <si>
    <t>tovaru a počet kusov, ktoré zakúpila. Ona by však rada vedela cenu za jeden kus. Doplňte danú tabuľku tak,</t>
  </si>
  <si>
    <t>aby v poslednom stĺpci obsahovala jednotkovú cenu tovaru pre každý z uvedených tovarov.</t>
  </si>
  <si>
    <t>Celková cena</t>
  </si>
  <si>
    <t>Počet kusov</t>
  </si>
  <si>
    <t>Cena za 1 kus</t>
  </si>
  <si>
    <t>Kiwi</t>
  </si>
  <si>
    <t>Citróny</t>
  </si>
  <si>
    <t>Rožky</t>
  </si>
  <si>
    <t>Chlieb</t>
  </si>
  <si>
    <t>Meno</t>
  </si>
  <si>
    <t>Január</t>
  </si>
  <si>
    <t>Február</t>
  </si>
  <si>
    <t>Marec</t>
  </si>
  <si>
    <t>Apríl</t>
  </si>
  <si>
    <t>Priemerne</t>
  </si>
  <si>
    <t>Hraško Janko</t>
  </si>
  <si>
    <t>Klingáč Martinko</t>
  </si>
  <si>
    <t>Hlúpy Jano</t>
  </si>
  <si>
    <t>Princezná Smutná</t>
  </si>
  <si>
    <t>Princezná Pyšná</t>
  </si>
  <si>
    <t>Baba Jaga</t>
  </si>
  <si>
    <t>1. Do G3 vložte vzorec, ktorý vypočíta, koľko zarobil Janko Hraško v mesiacoch január až apríl spolu.</t>
  </si>
  <si>
    <t>2. Vzorec z G3 nakopírujte aj do oblasti G4:G8.</t>
  </si>
  <si>
    <t>3. Do H3 vložte vzorec, ktorý vypočíta priemerný zárobok Janka Hraška za to isté obdobie.</t>
  </si>
  <si>
    <t>4. Vzorec z H3 nakopírujte aj do oblasti H4:H8.</t>
  </si>
  <si>
    <t>5. Do C10 vložte vzorec, ktorý vypočíta, koľko firma vyplatila na mzdách v januári všetkým zamestnancom spolu.</t>
  </si>
  <si>
    <t>6. Vzorec z C10 nakopírujte aj do oblasti D10:F10. Čo vyjadrujú vzorce v oblasti D10:F10 ?</t>
  </si>
  <si>
    <t>7. Do C11 vložte vzorec, ktorý vypočíta priemernú mzdu pracovníkov v januári.</t>
  </si>
  <si>
    <t>8. Vzorec z C11 nakopírujte aj do oblasti D11:F11. Čo vyjadrujú vzorce v oblasti D11:F11 ?</t>
  </si>
  <si>
    <t>Najmenej</t>
  </si>
  <si>
    <t>Najviac</t>
  </si>
  <si>
    <t>1. Do G3 vložte vzorec, ktorý vypočíta, aký bol najmenší príjem Janka Hraška v období január až apríl.</t>
  </si>
  <si>
    <t>2. Vzorec z G3 nakopírujte aj ostatným pracovníkom.</t>
  </si>
  <si>
    <t>3. Do H3 vložte vzorec, ktorý vypočíta, aký bol najväčší príjem Janka Hraška v období január až apríl.</t>
  </si>
  <si>
    <t>4. Vzorec z H3 nakopírujte aj ostatným pracovníkom.</t>
  </si>
  <si>
    <t>5. Do C10 vložte vzorec, ktorý vypočíta, koľko firma vyplatila na mzdách v januári.</t>
  </si>
  <si>
    <t>6. Vzorec z C10 nakopírujte aj pre ostatné mesiace.</t>
  </si>
  <si>
    <t>8. Vzorec z C11 nakopírujte aj pre ostatné mesiace.</t>
  </si>
  <si>
    <t>9. Do G10 vložte vzorec pre výpočet minimálnej sumy, ktorú firma vyplatila spolu na mzdách</t>
  </si>
  <si>
    <t xml:space="preserve">    za jeden mesiac.</t>
  </si>
  <si>
    <t>10. Do G11 vložte vzorec pre výpočet najmenšej priemernej mzdy v uvedených mesiacoch .</t>
  </si>
  <si>
    <r>
      <t>11. Analogicky ako v G10, G11 vytvorte v H10,</t>
    </r>
    <r>
      <rPr>
        <sz val="11"/>
        <color theme="1"/>
        <rFont val="Calibri"/>
        <family val="2"/>
      </rPr>
      <t xml:space="preserve"> </t>
    </r>
    <r>
      <rPr>
        <sz val="10"/>
        <color indexed="48"/>
        <rFont val="Arial CE"/>
        <family val="2"/>
      </rPr>
      <t>H11</t>
    </r>
    <r>
      <rPr>
        <sz val="11"/>
        <color theme="1"/>
        <rFont val="Calibri"/>
        <family val="2"/>
      </rPr>
      <t xml:space="preserve"> vzorce pre "najviac".</t>
    </r>
  </si>
  <si>
    <t>Na tomto liste sú 3 krátke úlohy. Po prečítaní zadania doplňte tabuľku v ľavej časti pod zadaním</t>
  </si>
  <si>
    <t xml:space="preserve">o potrebné vzorce. Ak ste úlohu vyriešili správne, dostanete tie isté výsledky, ako v riešení napravo, </t>
  </si>
  <si>
    <t xml:space="preserve">prípadne dole. Ale pozor - tabuľka s riešením obsahuje iba číselné hodnoty, ktoré máte dostať  </t>
  </si>
  <si>
    <t>pri správnom riešení a nie potrebné vzorce.</t>
  </si>
  <si>
    <t>uvedená cena, aj počet kusov jednotlivých druhov tovarov. Doplňte tabuľku o vzorce tak, aby na konci riadku</t>
  </si>
  <si>
    <t>bola vypočítaná celková cena za jednotlivé druhy tovarov a na konci celková suma za celý nákup.</t>
  </si>
  <si>
    <t>Úplné riešenie:</t>
  </si>
  <si>
    <t>Toaletný papier</t>
  </si>
  <si>
    <t>Cena za nákup spolu</t>
  </si>
  <si>
    <t>V nasledujúcej tabuľke sú uvedené priemerné časy v behu na 100 m tried A, B, C, D jednotlivých</t>
  </si>
  <si>
    <t xml:space="preserve">ročníkov. Na konci tabuľky sú stĺpce, v ktorých treba vyhodnotiť najlepší aj najhorší priemerný čas </t>
  </si>
  <si>
    <t>v ročníku. Doplňte potrebné vzorce.</t>
  </si>
  <si>
    <t>Trieda A</t>
  </si>
  <si>
    <t>Trieda B</t>
  </si>
  <si>
    <t>Trieda C</t>
  </si>
  <si>
    <t>Trieda D</t>
  </si>
  <si>
    <t>Najlepšie</t>
  </si>
  <si>
    <t>Najhoršie</t>
  </si>
  <si>
    <t>1. ročník</t>
  </si>
  <si>
    <t>2. ročník</t>
  </si>
  <si>
    <t>3. ročník</t>
  </si>
  <si>
    <t>4. ročník</t>
  </si>
  <si>
    <t>Pán Opatrný chodí denne nakupovať do 4 rôznych obchodov, pričom si vedie záznamy. V tabuľke</t>
  </si>
  <si>
    <t>vidíte jeho prehľad o tom, za koľko nakupoval v jednotlivých predajniach. Doplňte jeho tabuľku</t>
  </si>
  <si>
    <t>o vzorce, ktoré mu umožnia vidieť, koľko minul každý deň spolu, aká bola jeho priemerná útrata</t>
  </si>
  <si>
    <t>za deň v priebehu týždňa, koľko stál najdrahší celkový denný nákup, aká bola hodnota najlacnejšieho denného</t>
  </si>
  <si>
    <t>nákupu. Taktiež chce vedieť, aký bol najdrahší aj najlacnejší jednotlivý nákup v jedinej predajni.</t>
  </si>
  <si>
    <t>Predajňa 1</t>
  </si>
  <si>
    <t>Predajňa 2</t>
  </si>
  <si>
    <t>Predajňa 3</t>
  </si>
  <si>
    <t>Predajňa 4</t>
  </si>
  <si>
    <t>Spolu za deň</t>
  </si>
  <si>
    <t>Spolu za týždeň</t>
  </si>
  <si>
    <t>Priemerný denný nákup</t>
  </si>
  <si>
    <t>Najdrahšie za jeden deň</t>
  </si>
  <si>
    <t>Riešenie je dole</t>
  </si>
  <si>
    <t>Najlacnejšie za jeden deň</t>
  </si>
  <si>
    <t>Najdrahší jednotlivý nákup</t>
  </si>
  <si>
    <t>Najlacnejší jednotlivý nákup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</si>
</sst>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[Red]\-#,##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color indexed="17"/>
      <name val="Arial CE"/>
      <family val="2"/>
    </font>
    <font>
      <b/>
      <u val="single"/>
      <sz val="12"/>
      <color indexed="17"/>
      <name val="Arial CE"/>
      <family val="2"/>
    </font>
    <font>
      <sz val="12"/>
      <color indexed="53"/>
      <name val="Times New Roman"/>
      <family val="1"/>
    </font>
    <font>
      <sz val="12"/>
      <color indexed="19"/>
      <name val="Times New Roman"/>
      <family val="1"/>
    </font>
    <font>
      <sz val="12"/>
      <color indexed="17"/>
      <name val="Times New Roman"/>
      <family val="1"/>
    </font>
    <font>
      <sz val="12"/>
      <color indexed="48"/>
      <name val="Times New Roman"/>
      <family val="1"/>
    </font>
    <font>
      <sz val="12"/>
      <color indexed="12"/>
      <name val="Times New Roman"/>
      <family val="1"/>
    </font>
    <font>
      <sz val="12"/>
      <color indexed="20"/>
      <name val="Times New Roman"/>
      <family val="1"/>
    </font>
    <font>
      <sz val="12"/>
      <color indexed="8"/>
      <name val="Times New Roman"/>
      <family val="1"/>
    </font>
    <font>
      <sz val="10"/>
      <name val="Tahoma"/>
      <family val="2"/>
    </font>
    <font>
      <b/>
      <sz val="11"/>
      <color indexed="17"/>
      <name val="Times New Roman"/>
      <family val="1"/>
    </font>
    <font>
      <sz val="12"/>
      <name val="Times New Roman"/>
      <family val="1"/>
    </font>
    <font>
      <b/>
      <u val="single"/>
      <sz val="10"/>
      <color indexed="20"/>
      <name val="Arial CE"/>
      <family val="2"/>
    </font>
    <font>
      <sz val="10"/>
      <color indexed="20"/>
      <name val="Arial CE"/>
      <family val="2"/>
    </font>
    <font>
      <sz val="10"/>
      <color indexed="14"/>
      <name val="Arial CE"/>
      <family val="2"/>
    </font>
    <font>
      <sz val="10"/>
      <color indexed="11"/>
      <name val="Arial CE"/>
      <family val="2"/>
    </font>
    <font>
      <b/>
      <u val="single"/>
      <sz val="10"/>
      <color indexed="18"/>
      <name val="Arial CE"/>
      <family val="2"/>
    </font>
    <font>
      <sz val="11"/>
      <color indexed="16"/>
      <name val="Times New Roman"/>
      <family val="1"/>
    </font>
    <font>
      <sz val="11"/>
      <color indexed="48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52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0"/>
      <color indexed="47"/>
      <name val="Arial CE"/>
      <family val="2"/>
    </font>
    <font>
      <b/>
      <u val="single"/>
      <sz val="10"/>
      <color indexed="16"/>
      <name val="Arial CE"/>
      <family val="2"/>
    </font>
    <font>
      <sz val="10"/>
      <color indexed="60"/>
      <name val="Arial CE"/>
      <family val="2"/>
    </font>
    <font>
      <sz val="10"/>
      <color indexed="48"/>
      <name val="Arial CE"/>
      <family val="2"/>
    </font>
    <font>
      <sz val="10"/>
      <color indexed="52"/>
      <name val="Arial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sz val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17"/>
      </right>
      <top style="medium"/>
      <bottom style="thin">
        <color indexed="17"/>
      </bottom>
    </border>
    <border>
      <left style="thin">
        <color indexed="17"/>
      </left>
      <right style="thin">
        <color indexed="17"/>
      </right>
      <top style="medium"/>
      <bottom style="thin">
        <color indexed="17"/>
      </bottom>
    </border>
    <border>
      <left style="thin">
        <color indexed="17"/>
      </left>
      <right style="medium"/>
      <top style="medium"/>
      <bottom style="thin">
        <color indexed="17"/>
      </bottom>
    </border>
    <border>
      <left style="medium"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/>
      <top style="thin">
        <color indexed="17"/>
      </top>
      <bottom style="thin">
        <color indexed="17"/>
      </bottom>
    </border>
    <border>
      <left style="medium"/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 style="medium"/>
      <top style="thin">
        <color indexed="17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17"/>
      </top>
      <bottom style="thin"/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33" borderId="11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6" borderId="12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37" borderId="14" xfId="0" applyFont="1" applyFill="1" applyBorder="1" applyAlignment="1">
      <alignment/>
    </xf>
    <xf numFmtId="0" fontId="18" fillId="38" borderId="14" xfId="0" applyFont="1" applyFill="1" applyBorder="1" applyAlignment="1">
      <alignment/>
    </xf>
    <xf numFmtId="0" fontId="18" fillId="39" borderId="14" xfId="0" applyFont="1" applyFill="1" applyBorder="1" applyAlignment="1">
      <alignment/>
    </xf>
    <xf numFmtId="0" fontId="18" fillId="4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37" borderId="17" xfId="0" applyFont="1" applyFill="1" applyBorder="1" applyAlignment="1">
      <alignment/>
    </xf>
    <xf numFmtId="0" fontId="18" fillId="38" borderId="17" xfId="0" applyFont="1" applyFill="1" applyBorder="1" applyAlignment="1">
      <alignment/>
    </xf>
    <xf numFmtId="0" fontId="18" fillId="39" borderId="17" xfId="0" applyFont="1" applyFill="1" applyBorder="1" applyAlignment="1">
      <alignment/>
    </xf>
    <xf numFmtId="0" fontId="18" fillId="40" borderId="18" xfId="0" applyFont="1" applyFill="1" applyBorder="1" applyAlignment="1">
      <alignment/>
    </xf>
    <xf numFmtId="0" fontId="0" fillId="41" borderId="19" xfId="0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30" fillId="42" borderId="0" xfId="0" applyFont="1" applyFill="1" applyAlignment="1">
      <alignment/>
    </xf>
    <xf numFmtId="0" fontId="0" fillId="0" borderId="20" xfId="0" applyBorder="1" applyAlignment="1">
      <alignment/>
    </xf>
    <xf numFmtId="0" fontId="19" fillId="0" borderId="20" xfId="0" applyFont="1" applyBorder="1" applyAlignment="1">
      <alignment/>
    </xf>
    <xf numFmtId="0" fontId="30" fillId="42" borderId="20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43" borderId="21" xfId="0" applyFill="1" applyBorder="1" applyAlignment="1">
      <alignment/>
    </xf>
    <xf numFmtId="0" fontId="0" fillId="0" borderId="0" xfId="0" applyFill="1" applyBorder="1" applyAlignment="1">
      <alignment/>
    </xf>
    <xf numFmtId="0" fontId="30" fillId="43" borderId="22" xfId="0" applyFont="1" applyFill="1" applyBorder="1" applyAlignment="1">
      <alignment/>
    </xf>
    <xf numFmtId="0" fontId="30" fillId="43" borderId="23" xfId="0" applyFont="1" applyFill="1" applyBorder="1" applyAlignment="1">
      <alignment/>
    </xf>
    <xf numFmtId="0" fontId="30" fillId="42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43" borderId="28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0" fillId="0" borderId="20" xfId="0" applyFill="1" applyBorder="1" applyAlignment="1">
      <alignment/>
    </xf>
    <xf numFmtId="0" fontId="18" fillId="0" borderId="20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2" fontId="0" fillId="43" borderId="28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33" xfId="0" applyNumberFormat="1" applyFill="1" applyBorder="1" applyAlignment="1">
      <alignment/>
    </xf>
    <xf numFmtId="2" fontId="0" fillId="43" borderId="2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wrapText="1"/>
    </xf>
    <xf numFmtId="0" fontId="0" fillId="43" borderId="28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43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43" borderId="28" xfId="0" applyFill="1" applyBorder="1" applyAlignment="1">
      <alignment vertical="center"/>
    </xf>
    <xf numFmtId="0" fontId="0" fillId="0" borderId="29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43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18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29" xfId="0" applyFont="1" applyBorder="1" applyAlignment="1">
      <alignment/>
    </xf>
    <xf numFmtId="0" fontId="18" fillId="0" borderId="14" xfId="0" applyFont="1" applyBorder="1" applyAlignment="1">
      <alignment/>
    </xf>
    <xf numFmtId="0" fontId="33" fillId="44" borderId="14" xfId="0" applyFont="1" applyFill="1" applyBorder="1" applyAlignment="1">
      <alignment/>
    </xf>
    <xf numFmtId="0" fontId="34" fillId="45" borderId="30" xfId="0" applyFont="1" applyFill="1" applyBorder="1" applyAlignment="1">
      <alignment/>
    </xf>
    <xf numFmtId="0" fontId="33" fillId="38" borderId="14" xfId="0" applyFont="1" applyFill="1" applyBorder="1" applyAlignment="1">
      <alignment/>
    </xf>
    <xf numFmtId="0" fontId="34" fillId="43" borderId="30" xfId="0" applyFont="1" applyFill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33" fillId="38" borderId="32" xfId="0" applyFont="1" applyFill="1" applyBorder="1" applyAlignment="1">
      <alignment/>
    </xf>
    <xf numFmtId="0" fontId="34" fillId="43" borderId="33" xfId="0" applyFont="1" applyFill="1" applyBorder="1" applyAlignment="1">
      <alignment/>
    </xf>
    <xf numFmtId="0" fontId="0" fillId="0" borderId="25" xfId="0" applyBorder="1" applyAlignment="1">
      <alignment/>
    </xf>
    <xf numFmtId="0" fontId="0" fillId="44" borderId="26" xfId="0" applyFill="1" applyBorder="1" applyAlignment="1">
      <alignment/>
    </xf>
    <xf numFmtId="0" fontId="0" fillId="46" borderId="26" xfId="0" applyFill="1" applyBorder="1" applyAlignment="1">
      <alignment/>
    </xf>
    <xf numFmtId="0" fontId="0" fillId="46" borderId="27" xfId="0" applyFill="1" applyBorder="1" applyAlignment="1">
      <alignment/>
    </xf>
    <xf numFmtId="0" fontId="0" fillId="40" borderId="32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8" fillId="44" borderId="14" xfId="0" applyFont="1" applyFill="1" applyBorder="1" applyAlignment="1">
      <alignment/>
    </xf>
    <xf numFmtId="0" fontId="18" fillId="43" borderId="30" xfId="0" applyFont="1" applyFill="1" applyBorder="1" applyAlignment="1">
      <alignment/>
    </xf>
    <xf numFmtId="0" fontId="43" fillId="0" borderId="0" xfId="0" applyFont="1" applyAlignment="1">
      <alignment/>
    </xf>
    <xf numFmtId="0" fontId="18" fillId="44" borderId="32" xfId="0" applyFont="1" applyFill="1" applyBorder="1" applyAlignment="1">
      <alignment/>
    </xf>
    <xf numFmtId="0" fontId="18" fillId="43" borderId="33" xfId="0" applyFont="1" applyFill="1" applyBorder="1" applyAlignment="1">
      <alignment/>
    </xf>
    <xf numFmtId="0" fontId="18" fillId="47" borderId="26" xfId="0" applyFont="1" applyFill="1" applyBorder="1" applyAlignment="1">
      <alignment/>
    </xf>
    <xf numFmtId="0" fontId="18" fillId="40" borderId="26" xfId="0" applyFont="1" applyFill="1" applyBorder="1" applyAlignment="1">
      <alignment/>
    </xf>
    <xf numFmtId="0" fontId="18" fillId="44" borderId="27" xfId="0" applyFont="1" applyFill="1" applyBorder="1" applyAlignment="1">
      <alignment/>
    </xf>
    <xf numFmtId="0" fontId="18" fillId="36" borderId="32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8" borderId="33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49" fillId="0" borderId="26" xfId="0" applyFont="1" applyBorder="1" applyAlignment="1">
      <alignment/>
    </xf>
    <xf numFmtId="0" fontId="50" fillId="0" borderId="27" xfId="0" applyFont="1" applyBorder="1" applyAlignment="1">
      <alignment/>
    </xf>
    <xf numFmtId="0" fontId="50" fillId="0" borderId="0" xfId="0" applyFont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0" xfId="0" applyFont="1" applyAlignment="1">
      <alignment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0" fillId="0" borderId="0" xfId="0" applyFill="1" applyAlignment="1">
      <alignment/>
    </xf>
    <xf numFmtId="0" fontId="0" fillId="43" borderId="40" xfId="0" applyFill="1" applyBorder="1" applyAlignment="1">
      <alignment/>
    </xf>
    <xf numFmtId="0" fontId="49" fillId="43" borderId="41" xfId="0" applyFont="1" applyFill="1" applyBorder="1" applyAlignment="1">
      <alignment/>
    </xf>
    <xf numFmtId="0" fontId="50" fillId="43" borderId="42" xfId="0" applyFont="1" applyFill="1" applyBorder="1" applyAlignment="1">
      <alignment/>
    </xf>
    <xf numFmtId="0" fontId="18" fillId="43" borderId="43" xfId="0" applyFont="1" applyFill="1" applyBorder="1" applyAlignment="1">
      <alignment/>
    </xf>
    <xf numFmtId="2" fontId="0" fillId="43" borderId="44" xfId="0" applyNumberFormat="1" applyFill="1" applyBorder="1" applyAlignment="1">
      <alignment/>
    </xf>
    <xf numFmtId="0" fontId="18" fillId="43" borderId="45" xfId="0" applyFont="1" applyFill="1" applyBorder="1" applyAlignment="1">
      <alignment/>
    </xf>
    <xf numFmtId="2" fontId="0" fillId="43" borderId="46" xfId="0" applyNumberFormat="1" applyFill="1" applyBorder="1" applyAlignment="1">
      <alignment/>
    </xf>
    <xf numFmtId="2" fontId="0" fillId="43" borderId="47" xfId="0" applyNumberFormat="1" applyFill="1" applyBorder="1" applyAlignment="1">
      <alignment/>
    </xf>
    <xf numFmtId="0" fontId="49" fillId="43" borderId="48" xfId="0" applyFont="1" applyFill="1" applyBorder="1" applyAlignment="1">
      <alignment/>
    </xf>
    <xf numFmtId="0" fontId="49" fillId="43" borderId="49" xfId="0" applyFont="1" applyFill="1" applyBorder="1" applyAlignment="1">
      <alignment/>
    </xf>
    <xf numFmtId="2" fontId="0" fillId="43" borderId="42" xfId="0" applyNumberFormat="1" applyFill="1" applyBorder="1" applyAlignment="1">
      <alignment/>
    </xf>
    <xf numFmtId="0" fontId="49" fillId="43" borderId="50" xfId="0" applyFont="1" applyFill="1" applyBorder="1" applyAlignment="1">
      <alignment/>
    </xf>
    <xf numFmtId="0" fontId="49" fillId="43" borderId="51" xfId="0" applyFont="1" applyFill="1" applyBorder="1" applyAlignment="1">
      <alignment/>
    </xf>
    <xf numFmtId="2" fontId="0" fillId="43" borderId="52" xfId="0" applyNumberFormat="1" applyFill="1" applyBorder="1" applyAlignment="1">
      <alignment/>
    </xf>
    <xf numFmtId="0" fontId="49" fillId="43" borderId="53" xfId="0" applyFont="1" applyFill="1" applyBorder="1" applyAlignment="1">
      <alignment/>
    </xf>
    <xf numFmtId="0" fontId="49" fillId="43" borderId="35" xfId="0" applyFont="1" applyFill="1" applyBorder="1" applyAlignment="1">
      <alignment/>
    </xf>
    <xf numFmtId="0" fontId="49" fillId="43" borderId="54" xfId="0" applyFont="1" applyFill="1" applyBorder="1" applyAlignment="1">
      <alignment/>
    </xf>
    <xf numFmtId="0" fontId="49" fillId="43" borderId="5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133350</xdr:rowOff>
    </xdr:from>
    <xdr:to>
      <xdr:col>0</xdr:col>
      <xdr:colOff>238125</xdr:colOff>
      <xdr:row>9</xdr:row>
      <xdr:rowOff>66675</xdr:rowOff>
    </xdr:to>
    <xdr:sp>
      <xdr:nvSpPr>
        <xdr:cNvPr id="1" name="AutoShape 24"/>
        <xdr:cNvSpPr>
          <a:spLocks/>
        </xdr:cNvSpPr>
      </xdr:nvSpPr>
      <xdr:spPr>
        <a:xfrm>
          <a:off x="66675" y="1495425"/>
          <a:ext cx="171450" cy="3238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19050</xdr:rowOff>
    </xdr:from>
    <xdr:to>
      <xdr:col>0</xdr:col>
      <xdr:colOff>304800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4300" y="400050"/>
          <a:ext cx="190500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114300</xdr:rowOff>
    </xdr:from>
    <xdr:to>
      <xdr:col>0</xdr:col>
      <xdr:colOff>257175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52400" y="1666875"/>
          <a:ext cx="104775" cy="2000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114300</xdr:rowOff>
    </xdr:from>
    <xdr:to>
      <xdr:col>0</xdr:col>
      <xdr:colOff>247650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52400" y="4781550"/>
          <a:ext cx="95250" cy="2000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45</xdr:row>
      <xdr:rowOff>47625</xdr:rowOff>
    </xdr:from>
    <xdr:to>
      <xdr:col>0</xdr:col>
      <xdr:colOff>266700</xdr:colOff>
      <xdr:row>46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171450" y="8791575"/>
          <a:ext cx="95250" cy="209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63</xdr:row>
      <xdr:rowOff>19050</xdr:rowOff>
    </xdr:from>
    <xdr:to>
      <xdr:col>0</xdr:col>
      <xdr:colOff>257175</xdr:colOff>
      <xdr:row>64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52400" y="12258675"/>
          <a:ext cx="104775" cy="209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82</xdr:row>
      <xdr:rowOff>0</xdr:rowOff>
    </xdr:from>
    <xdr:to>
      <xdr:col>0</xdr:col>
      <xdr:colOff>247650</xdr:colOff>
      <xdr:row>83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52400" y="16506825"/>
          <a:ext cx="95250" cy="209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10</xdr:row>
      <xdr:rowOff>142875</xdr:rowOff>
    </xdr:from>
    <xdr:to>
      <xdr:col>6</xdr:col>
      <xdr:colOff>466725</xdr:colOff>
      <xdr:row>12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3886200" y="2076450"/>
          <a:ext cx="238125" cy="27622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26</xdr:row>
      <xdr:rowOff>152400</xdr:rowOff>
    </xdr:from>
    <xdr:to>
      <xdr:col>6</xdr:col>
      <xdr:colOff>495300</xdr:colOff>
      <xdr:row>28</xdr:row>
      <xdr:rowOff>28575</xdr:rowOff>
    </xdr:to>
    <xdr:sp>
      <xdr:nvSpPr>
        <xdr:cNvPr id="8" name="AutoShape 13"/>
        <xdr:cNvSpPr>
          <a:spLocks/>
        </xdr:cNvSpPr>
      </xdr:nvSpPr>
      <xdr:spPr>
        <a:xfrm>
          <a:off x="3914775" y="5200650"/>
          <a:ext cx="238125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47</xdr:row>
      <xdr:rowOff>142875</xdr:rowOff>
    </xdr:from>
    <xdr:to>
      <xdr:col>6</xdr:col>
      <xdr:colOff>476250</xdr:colOff>
      <xdr:row>49</xdr:row>
      <xdr:rowOff>19050</xdr:rowOff>
    </xdr:to>
    <xdr:sp>
      <xdr:nvSpPr>
        <xdr:cNvPr id="9" name="AutoShape 14"/>
        <xdr:cNvSpPr>
          <a:spLocks/>
        </xdr:cNvSpPr>
      </xdr:nvSpPr>
      <xdr:spPr>
        <a:xfrm>
          <a:off x="3895725" y="9267825"/>
          <a:ext cx="238125" cy="27622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609600</xdr:colOff>
      <xdr:row>66</xdr:row>
      <xdr:rowOff>142875</xdr:rowOff>
    </xdr:from>
    <xdr:to>
      <xdr:col>7</xdr:col>
      <xdr:colOff>609600</xdr:colOff>
      <xdr:row>68</xdr:row>
      <xdr:rowOff>19050</xdr:rowOff>
    </xdr:to>
    <xdr:sp>
      <xdr:nvSpPr>
        <xdr:cNvPr id="10" name="AutoShape 15"/>
        <xdr:cNvSpPr>
          <a:spLocks/>
        </xdr:cNvSpPr>
      </xdr:nvSpPr>
      <xdr:spPr>
        <a:xfrm>
          <a:off x="4876800" y="12954000"/>
          <a:ext cx="0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609600</xdr:colOff>
      <xdr:row>84</xdr:row>
      <xdr:rowOff>161925</xdr:rowOff>
    </xdr:from>
    <xdr:to>
      <xdr:col>7</xdr:col>
      <xdr:colOff>609600</xdr:colOff>
      <xdr:row>86</xdr:row>
      <xdr:rowOff>38100</xdr:rowOff>
    </xdr:to>
    <xdr:sp>
      <xdr:nvSpPr>
        <xdr:cNvPr id="11" name="AutoShape 16"/>
        <xdr:cNvSpPr>
          <a:spLocks/>
        </xdr:cNvSpPr>
      </xdr:nvSpPr>
      <xdr:spPr>
        <a:xfrm>
          <a:off x="4876800" y="17049750"/>
          <a:ext cx="0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99</xdr:row>
      <xdr:rowOff>142875</xdr:rowOff>
    </xdr:from>
    <xdr:to>
      <xdr:col>6</xdr:col>
      <xdr:colOff>466725</xdr:colOff>
      <xdr:row>101</xdr:row>
      <xdr:rowOff>28575</xdr:rowOff>
    </xdr:to>
    <xdr:sp>
      <xdr:nvSpPr>
        <xdr:cNvPr id="12" name="AutoShape 17"/>
        <xdr:cNvSpPr>
          <a:spLocks/>
        </xdr:cNvSpPr>
      </xdr:nvSpPr>
      <xdr:spPr>
        <a:xfrm>
          <a:off x="3886200" y="20145375"/>
          <a:ext cx="238125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96</xdr:row>
      <xdr:rowOff>114300</xdr:rowOff>
    </xdr:from>
    <xdr:to>
      <xdr:col>0</xdr:col>
      <xdr:colOff>266700</xdr:colOff>
      <xdr:row>97</xdr:row>
      <xdr:rowOff>123825</xdr:rowOff>
    </xdr:to>
    <xdr:sp>
      <xdr:nvSpPr>
        <xdr:cNvPr id="13" name="AutoShape 18"/>
        <xdr:cNvSpPr>
          <a:spLocks/>
        </xdr:cNvSpPr>
      </xdr:nvSpPr>
      <xdr:spPr>
        <a:xfrm>
          <a:off x="171450" y="19545300"/>
          <a:ext cx="95250" cy="2000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400050</xdr:colOff>
      <xdr:row>4</xdr:row>
      <xdr:rowOff>66675</xdr:rowOff>
    </xdr:from>
    <xdr:to>
      <xdr:col>10</xdr:col>
      <xdr:colOff>485775</xdr:colOff>
      <xdr:row>5</xdr:row>
      <xdr:rowOff>28575</xdr:rowOff>
    </xdr:to>
    <xdr:sp>
      <xdr:nvSpPr>
        <xdr:cNvPr id="14" name="AutoShape 21"/>
        <xdr:cNvSpPr>
          <a:spLocks/>
        </xdr:cNvSpPr>
      </xdr:nvSpPr>
      <xdr:spPr>
        <a:xfrm>
          <a:off x="6496050" y="828675"/>
          <a:ext cx="85725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571500</xdr:colOff>
      <xdr:row>4</xdr:row>
      <xdr:rowOff>85725</xdr:rowOff>
    </xdr:from>
    <xdr:to>
      <xdr:col>11</xdr:col>
      <xdr:colOff>57150</xdr:colOff>
      <xdr:row>5</xdr:row>
      <xdr:rowOff>47625</xdr:rowOff>
    </xdr:to>
    <xdr:sp>
      <xdr:nvSpPr>
        <xdr:cNvPr id="15" name="AutoShape 22"/>
        <xdr:cNvSpPr>
          <a:spLocks/>
        </xdr:cNvSpPr>
      </xdr:nvSpPr>
      <xdr:spPr>
        <a:xfrm>
          <a:off x="6667500" y="847725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;;;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152400</xdr:rowOff>
    </xdr:from>
    <xdr:to>
      <xdr:col>0</xdr:col>
      <xdr:colOff>314325</xdr:colOff>
      <xdr:row>13</xdr:row>
      <xdr:rowOff>85725</xdr:rowOff>
    </xdr:to>
    <xdr:sp>
      <xdr:nvSpPr>
        <xdr:cNvPr id="1" name="AutoShape 25"/>
        <xdr:cNvSpPr>
          <a:spLocks/>
        </xdr:cNvSpPr>
      </xdr:nvSpPr>
      <xdr:spPr>
        <a:xfrm>
          <a:off x="114300" y="2314575"/>
          <a:ext cx="200025" cy="3238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66675</xdr:rowOff>
    </xdr:from>
    <xdr:to>
      <xdr:col>0</xdr:col>
      <xdr:colOff>285750</xdr:colOff>
      <xdr:row>13</xdr:row>
      <xdr:rowOff>95250</xdr:rowOff>
    </xdr:to>
    <xdr:sp>
      <xdr:nvSpPr>
        <xdr:cNvPr id="1" name="AutoShape 25"/>
        <xdr:cNvSpPr>
          <a:spLocks/>
        </xdr:cNvSpPr>
      </xdr:nvSpPr>
      <xdr:spPr>
        <a:xfrm>
          <a:off x="95250" y="2228850"/>
          <a:ext cx="190500" cy="4191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0</xdr:rowOff>
    </xdr:from>
    <xdr:to>
      <xdr:col>0</xdr:col>
      <xdr:colOff>304800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14300" y="381000"/>
          <a:ext cx="190500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8</xdr:row>
      <xdr:rowOff>114300</xdr:rowOff>
    </xdr:from>
    <xdr:to>
      <xdr:col>0</xdr:col>
      <xdr:colOff>304800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09550" y="1666875"/>
          <a:ext cx="95250" cy="2000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25</xdr:row>
      <xdr:rowOff>104775</xdr:rowOff>
    </xdr:from>
    <xdr:to>
      <xdr:col>0</xdr:col>
      <xdr:colOff>285750</xdr:colOff>
      <xdr:row>26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90500" y="5172075"/>
          <a:ext cx="95250" cy="2000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41</xdr:row>
      <xdr:rowOff>114300</xdr:rowOff>
    </xdr:from>
    <xdr:to>
      <xdr:col>0</xdr:col>
      <xdr:colOff>266700</xdr:colOff>
      <xdr:row>42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71450" y="8296275"/>
          <a:ext cx="95250" cy="2000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57</xdr:row>
      <xdr:rowOff>76200</xdr:rowOff>
    </xdr:from>
    <xdr:to>
      <xdr:col>6</xdr:col>
      <xdr:colOff>352425</xdr:colOff>
      <xdr:row>58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590925" y="11344275"/>
          <a:ext cx="419100" cy="266700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133350</xdr:rowOff>
    </xdr:from>
    <xdr:to>
      <xdr:col>7</xdr:col>
      <xdr:colOff>514350</xdr:colOff>
      <xdr:row>13</xdr:row>
      <xdr:rowOff>19050</xdr:rowOff>
    </xdr:to>
    <xdr:sp>
      <xdr:nvSpPr>
        <xdr:cNvPr id="6" name="AutoShape 8"/>
        <xdr:cNvSpPr>
          <a:spLocks/>
        </xdr:cNvSpPr>
      </xdr:nvSpPr>
      <xdr:spPr>
        <a:xfrm>
          <a:off x="4543425" y="2257425"/>
          <a:ext cx="238125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28</xdr:row>
      <xdr:rowOff>85725</xdr:rowOff>
    </xdr:from>
    <xdr:to>
      <xdr:col>8</xdr:col>
      <xdr:colOff>504825</xdr:colOff>
      <xdr:row>30</xdr:row>
      <xdr:rowOff>19050</xdr:rowOff>
    </xdr:to>
    <xdr:sp>
      <xdr:nvSpPr>
        <xdr:cNvPr id="7" name="AutoShape 12"/>
        <xdr:cNvSpPr>
          <a:spLocks/>
        </xdr:cNvSpPr>
      </xdr:nvSpPr>
      <xdr:spPr>
        <a:xfrm>
          <a:off x="5133975" y="5724525"/>
          <a:ext cx="247650" cy="3333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57</xdr:row>
      <xdr:rowOff>57150</xdr:rowOff>
    </xdr:from>
    <xdr:to>
      <xdr:col>5</xdr:col>
      <xdr:colOff>314325</xdr:colOff>
      <xdr:row>58</xdr:row>
      <xdr:rowOff>114300</xdr:rowOff>
    </xdr:to>
    <xdr:sp>
      <xdr:nvSpPr>
        <xdr:cNvPr id="8" name="AutoShape 13"/>
        <xdr:cNvSpPr>
          <a:spLocks/>
        </xdr:cNvSpPr>
      </xdr:nvSpPr>
      <xdr:spPr>
        <a:xfrm>
          <a:off x="3114675" y="11325225"/>
          <a:ext cx="247650" cy="2476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400050</xdr:colOff>
      <xdr:row>4</xdr:row>
      <xdr:rowOff>66675</xdr:rowOff>
    </xdr:from>
    <xdr:to>
      <xdr:col>10</xdr:col>
      <xdr:colOff>485775</xdr:colOff>
      <xdr:row>5</xdr:row>
      <xdr:rowOff>28575</xdr:rowOff>
    </xdr:to>
    <xdr:sp>
      <xdr:nvSpPr>
        <xdr:cNvPr id="9" name="AutoShape 17"/>
        <xdr:cNvSpPr>
          <a:spLocks/>
        </xdr:cNvSpPr>
      </xdr:nvSpPr>
      <xdr:spPr>
        <a:xfrm>
          <a:off x="6496050" y="828675"/>
          <a:ext cx="85725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4</xdr:row>
      <xdr:rowOff>66675</xdr:rowOff>
    </xdr:from>
    <xdr:to>
      <xdr:col>11</xdr:col>
      <xdr:colOff>57150</xdr:colOff>
      <xdr:row>5</xdr:row>
      <xdr:rowOff>28575</xdr:rowOff>
    </xdr:to>
    <xdr:sp>
      <xdr:nvSpPr>
        <xdr:cNvPr id="10" name="AutoShape 18"/>
        <xdr:cNvSpPr>
          <a:spLocks/>
        </xdr:cNvSpPr>
      </xdr:nvSpPr>
      <xdr:spPr>
        <a:xfrm>
          <a:off x="6677025" y="828675"/>
          <a:ext cx="85725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0"/>
  <sheetViews>
    <sheetView zoomScalePageLayoutView="0" workbookViewId="0" topLeftCell="A1">
      <selection activeCell="C28" sqref="C28"/>
    </sheetView>
  </sheetViews>
  <sheetFormatPr defaultColWidth="9.140625" defaultRowHeight="15"/>
  <sheetData>
    <row r="2" ht="15.75" thickBot="1"/>
    <row r="3" spans="2:11" ht="15">
      <c r="B3" s="1">
        <v>1</v>
      </c>
      <c r="C3" s="2">
        <v>2</v>
      </c>
      <c r="D3" s="2">
        <v>3</v>
      </c>
      <c r="E3" s="2">
        <v>4</v>
      </c>
      <c r="F3" s="3"/>
      <c r="G3" s="4"/>
      <c r="H3" s="5"/>
      <c r="I3" s="6"/>
      <c r="K3" s="7"/>
    </row>
    <row r="4" spans="2:9" ht="15">
      <c r="B4" s="8">
        <v>8</v>
      </c>
      <c r="C4" s="9">
        <v>5</v>
      </c>
      <c r="D4" s="9">
        <v>1</v>
      </c>
      <c r="E4" s="9">
        <v>4</v>
      </c>
      <c r="F4" s="10"/>
      <c r="G4" s="11"/>
      <c r="H4" s="12"/>
      <c r="I4" s="13"/>
    </row>
    <row r="5" spans="2:9" ht="15">
      <c r="B5" s="8">
        <v>5</v>
      </c>
      <c r="C5" s="9">
        <v>7</v>
      </c>
      <c r="D5" s="9">
        <v>55</v>
      </c>
      <c r="E5" s="9">
        <v>21</v>
      </c>
      <c r="F5" s="10"/>
      <c r="G5" s="11"/>
      <c r="H5" s="12"/>
      <c r="I5" s="13"/>
    </row>
    <row r="6" spans="2:9" ht="15.75" thickBot="1">
      <c r="B6" s="14">
        <v>8.5</v>
      </c>
      <c r="C6" s="15">
        <v>4587</v>
      </c>
      <c r="D6" s="15">
        <v>326</v>
      </c>
      <c r="E6" s="15">
        <v>11</v>
      </c>
      <c r="F6" s="16"/>
      <c r="G6" s="17"/>
      <c r="H6" s="18"/>
      <c r="I6" s="19"/>
    </row>
    <row r="7" ht="15.75" thickBot="1">
      <c r="B7" s="20">
        <v>22</v>
      </c>
    </row>
    <row r="9" ht="15.75">
      <c r="B9" s="21" t="s">
        <v>0</v>
      </c>
    </row>
    <row r="10" ht="15.75">
      <c r="B10" s="22" t="s">
        <v>1</v>
      </c>
    </row>
    <row r="11" ht="15.75">
      <c r="B11" s="23" t="s">
        <v>2</v>
      </c>
    </row>
    <row r="12" ht="15.75">
      <c r="B12" s="23" t="s">
        <v>3</v>
      </c>
    </row>
    <row r="13" ht="15.75">
      <c r="B13" s="24" t="s">
        <v>4</v>
      </c>
    </row>
    <row r="14" ht="15.75">
      <c r="B14" s="25" t="s">
        <v>5</v>
      </c>
    </row>
    <row r="15" ht="15.75">
      <c r="B15" s="25" t="s">
        <v>6</v>
      </c>
    </row>
    <row r="16" ht="15.75">
      <c r="B16" s="26" t="s">
        <v>7</v>
      </c>
    </row>
    <row r="17" ht="15.75">
      <c r="B17" s="27" t="s">
        <v>8</v>
      </c>
    </row>
    <row r="18" ht="15.75">
      <c r="B18" s="22" t="s">
        <v>9</v>
      </c>
    </row>
    <row r="19" ht="15.75">
      <c r="B19" s="22" t="s">
        <v>10</v>
      </c>
    </row>
    <row r="20" ht="15.75">
      <c r="B20" s="28" t="s">
        <v>11</v>
      </c>
    </row>
  </sheetData>
  <sheetProtection/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07"/>
  <sheetViews>
    <sheetView zoomScalePageLayoutView="0" workbookViewId="0" topLeftCell="A1">
      <selection activeCell="E23" sqref="E23"/>
    </sheetView>
  </sheetViews>
  <sheetFormatPr defaultColWidth="9.140625" defaultRowHeight="15"/>
  <sheetData>
    <row r="2" spans="1:2" ht="15">
      <c r="A2" s="29"/>
      <c r="B2" s="30" t="s">
        <v>12</v>
      </c>
    </row>
    <row r="3" spans="1:2" ht="15">
      <c r="A3" s="29"/>
      <c r="B3" s="30" t="s">
        <v>13</v>
      </c>
    </row>
    <row r="4" spans="1:2" ht="15">
      <c r="A4" s="29"/>
      <c r="B4" s="30" t="s">
        <v>14</v>
      </c>
    </row>
    <row r="5" spans="1:12" ht="15.75">
      <c r="A5" s="29"/>
      <c r="B5" s="30" t="s">
        <v>15</v>
      </c>
      <c r="K5" s="31"/>
      <c r="L5" s="31"/>
    </row>
    <row r="6" spans="2:12" s="32" customFormat="1" ht="16.5" thickBot="1">
      <c r="B6" s="33"/>
      <c r="K6" s="34"/>
      <c r="L6" s="34"/>
    </row>
    <row r="8" ht="15">
      <c r="B8" s="35" t="s">
        <v>16</v>
      </c>
    </row>
    <row r="9" ht="15">
      <c r="B9" s="36" t="s">
        <v>17</v>
      </c>
    </row>
    <row r="10" ht="15">
      <c r="B10" s="36" t="s">
        <v>18</v>
      </c>
    </row>
    <row r="11" ht="15">
      <c r="B11" s="36" t="s">
        <v>19</v>
      </c>
    </row>
    <row r="12" spans="8:19" ht="16.5" thickBot="1">
      <c r="H12" s="37" t="s">
        <v>20</v>
      </c>
      <c r="I12" s="38"/>
      <c r="J12" s="38"/>
      <c r="K12" s="38"/>
      <c r="O12" s="31"/>
      <c r="P12" s="39" t="s">
        <v>21</v>
      </c>
      <c r="Q12" s="40"/>
      <c r="R12" s="41"/>
      <c r="S12" s="41"/>
    </row>
    <row r="13" spans="8:11" ht="15.75" thickBot="1">
      <c r="H13" s="42"/>
      <c r="I13" s="42"/>
      <c r="J13" s="42"/>
      <c r="K13" s="42"/>
    </row>
    <row r="14" spans="2:19" ht="15.75" thickTop="1">
      <c r="B14" s="43" t="s">
        <v>22</v>
      </c>
      <c r="C14" s="44" t="s">
        <v>23</v>
      </c>
      <c r="D14" s="44" t="s">
        <v>24</v>
      </c>
      <c r="E14" s="45" t="s">
        <v>25</v>
      </c>
      <c r="H14" s="46" t="s">
        <v>22</v>
      </c>
      <c r="I14" s="46" t="s">
        <v>23</v>
      </c>
      <c r="J14" s="46" t="s">
        <v>24</v>
      </c>
      <c r="K14" s="46" t="s">
        <v>25</v>
      </c>
      <c r="P14" s="46" t="s">
        <v>22</v>
      </c>
      <c r="Q14" s="46" t="s">
        <v>23</v>
      </c>
      <c r="R14" s="46" t="s">
        <v>24</v>
      </c>
      <c r="S14" s="46" t="s">
        <v>25</v>
      </c>
    </row>
    <row r="15" spans="2:19" ht="15">
      <c r="B15" s="47" t="s">
        <v>26</v>
      </c>
      <c r="C15" s="48">
        <v>10</v>
      </c>
      <c r="D15" s="48">
        <v>9</v>
      </c>
      <c r="E15" s="49"/>
      <c r="H15" s="46" t="s">
        <v>26</v>
      </c>
      <c r="I15" s="46">
        <v>10</v>
      </c>
      <c r="J15" s="46">
        <v>9</v>
      </c>
      <c r="K15" s="46">
        <v>19</v>
      </c>
      <c r="P15" s="46" t="s">
        <v>26</v>
      </c>
      <c r="Q15" s="46">
        <v>10</v>
      </c>
      <c r="R15" s="46">
        <v>9</v>
      </c>
      <c r="S15" s="46">
        <f>Q15+R15</f>
        <v>19</v>
      </c>
    </row>
    <row r="16" spans="2:19" ht="15">
      <c r="B16" s="47" t="s">
        <v>27</v>
      </c>
      <c r="C16" s="48">
        <v>15</v>
      </c>
      <c r="D16" s="48">
        <v>0</v>
      </c>
      <c r="E16" s="49"/>
      <c r="H16" s="46" t="s">
        <v>27</v>
      </c>
      <c r="I16" s="46">
        <v>15</v>
      </c>
      <c r="J16" s="46">
        <v>0</v>
      </c>
      <c r="K16" s="46">
        <v>15</v>
      </c>
      <c r="P16" s="46" t="s">
        <v>27</v>
      </c>
      <c r="Q16" s="46">
        <v>15</v>
      </c>
      <c r="R16" s="46">
        <v>0</v>
      </c>
      <c r="S16" s="46">
        <f aca="true" t="shared" si="0" ref="S16:S21">Q16+R16</f>
        <v>15</v>
      </c>
    </row>
    <row r="17" spans="2:19" ht="15">
      <c r="B17" s="47" t="s">
        <v>28</v>
      </c>
      <c r="C17" s="48">
        <v>23</v>
      </c>
      <c r="D17" s="48">
        <v>11</v>
      </c>
      <c r="E17" s="49"/>
      <c r="H17" s="46" t="s">
        <v>28</v>
      </c>
      <c r="I17" s="46">
        <v>23</v>
      </c>
      <c r="J17" s="46">
        <v>11</v>
      </c>
      <c r="K17" s="46">
        <v>34</v>
      </c>
      <c r="P17" s="46" t="s">
        <v>28</v>
      </c>
      <c r="Q17" s="46">
        <v>23</v>
      </c>
      <c r="R17" s="46">
        <v>11</v>
      </c>
      <c r="S17" s="46">
        <f t="shared" si="0"/>
        <v>34</v>
      </c>
    </row>
    <row r="18" spans="2:19" ht="15">
      <c r="B18" s="47" t="s">
        <v>29</v>
      </c>
      <c r="C18" s="48">
        <v>17</v>
      </c>
      <c r="D18" s="48">
        <v>12</v>
      </c>
      <c r="E18" s="49"/>
      <c r="H18" s="46" t="s">
        <v>29</v>
      </c>
      <c r="I18" s="46">
        <v>17</v>
      </c>
      <c r="J18" s="46">
        <v>12</v>
      </c>
      <c r="K18" s="46">
        <v>29</v>
      </c>
      <c r="P18" s="46" t="s">
        <v>29</v>
      </c>
      <c r="Q18" s="46">
        <v>17</v>
      </c>
      <c r="R18" s="46">
        <v>12</v>
      </c>
      <c r="S18" s="46">
        <f t="shared" si="0"/>
        <v>29</v>
      </c>
    </row>
    <row r="19" spans="2:19" ht="15">
      <c r="B19" s="47" t="s">
        <v>30</v>
      </c>
      <c r="C19" s="48">
        <v>8</v>
      </c>
      <c r="D19" s="48">
        <v>27</v>
      </c>
      <c r="E19" s="49"/>
      <c r="H19" s="46" t="s">
        <v>30</v>
      </c>
      <c r="I19" s="46">
        <v>8</v>
      </c>
      <c r="J19" s="46">
        <v>27</v>
      </c>
      <c r="K19" s="46">
        <v>35</v>
      </c>
      <c r="P19" s="46" t="s">
        <v>30</v>
      </c>
      <c r="Q19" s="46">
        <v>8</v>
      </c>
      <c r="R19" s="46">
        <v>27</v>
      </c>
      <c r="S19" s="46">
        <f t="shared" si="0"/>
        <v>35</v>
      </c>
    </row>
    <row r="20" spans="2:19" ht="15">
      <c r="B20" s="47" t="s">
        <v>31</v>
      </c>
      <c r="C20" s="48">
        <v>25</v>
      </c>
      <c r="D20" s="48">
        <v>45</v>
      </c>
      <c r="E20" s="49"/>
      <c r="H20" s="46" t="s">
        <v>31</v>
      </c>
      <c r="I20" s="46">
        <v>25</v>
      </c>
      <c r="J20" s="46">
        <v>45</v>
      </c>
      <c r="K20" s="46">
        <v>70</v>
      </c>
      <c r="P20" s="46" t="s">
        <v>31</v>
      </c>
      <c r="Q20" s="46">
        <v>25</v>
      </c>
      <c r="R20" s="46">
        <v>45</v>
      </c>
      <c r="S20" s="46">
        <f t="shared" si="0"/>
        <v>70</v>
      </c>
    </row>
    <row r="21" spans="2:19" ht="15.75" thickBot="1">
      <c r="B21" s="50" t="s">
        <v>32</v>
      </c>
      <c r="C21" s="51">
        <v>19</v>
      </c>
      <c r="D21" s="51">
        <v>12</v>
      </c>
      <c r="E21" s="52"/>
      <c r="H21" s="37" t="s">
        <v>32</v>
      </c>
      <c r="I21" s="37">
        <v>19</v>
      </c>
      <c r="J21" s="37">
        <v>12</v>
      </c>
      <c r="K21" s="37">
        <v>31</v>
      </c>
      <c r="P21" s="37" t="s">
        <v>32</v>
      </c>
      <c r="Q21" s="37">
        <v>19</v>
      </c>
      <c r="R21" s="37">
        <v>12</v>
      </c>
      <c r="S21" s="46">
        <f t="shared" si="0"/>
        <v>31</v>
      </c>
    </row>
    <row r="22" s="32" customFormat="1" ht="16.5" thickBot="1" thickTop="1"/>
    <row r="24" ht="15">
      <c r="B24" s="53" t="s">
        <v>33</v>
      </c>
    </row>
    <row r="25" ht="15">
      <c r="B25" s="54" t="s">
        <v>34</v>
      </c>
    </row>
    <row r="26" ht="15">
      <c r="B26" s="54" t="s">
        <v>35</v>
      </c>
    </row>
    <row r="27" spans="2:18" ht="16.5" thickBot="1">
      <c r="B27" s="54" t="s">
        <v>36</v>
      </c>
      <c r="O27" s="31"/>
      <c r="P27" s="39" t="s">
        <v>21</v>
      </c>
      <c r="Q27" s="40"/>
      <c r="R27" s="41"/>
    </row>
    <row r="28" spans="8:10" ht="15.75" thickBot="1">
      <c r="H28" s="37" t="s">
        <v>20</v>
      </c>
      <c r="I28" s="38"/>
      <c r="J28" s="38"/>
    </row>
    <row r="29" spans="8:10" ht="15.75" thickBot="1">
      <c r="H29" s="42"/>
      <c r="I29" s="42"/>
      <c r="J29" s="42"/>
    </row>
    <row r="30" spans="2:18" ht="15.75" thickTop="1">
      <c r="B30" s="55" t="s">
        <v>37</v>
      </c>
      <c r="C30" s="44" t="s">
        <v>38</v>
      </c>
      <c r="D30" s="45" t="s">
        <v>39</v>
      </c>
      <c r="H30" s="56" t="s">
        <v>37</v>
      </c>
      <c r="I30" s="46" t="s">
        <v>38</v>
      </c>
      <c r="J30" s="46" t="s">
        <v>39</v>
      </c>
      <c r="P30" s="56" t="s">
        <v>37</v>
      </c>
      <c r="Q30" s="46" t="s">
        <v>38</v>
      </c>
      <c r="R30" s="46" t="s">
        <v>39</v>
      </c>
    </row>
    <row r="31" spans="2:18" ht="15">
      <c r="B31" s="57" t="s">
        <v>40</v>
      </c>
      <c r="C31" s="48">
        <v>150</v>
      </c>
      <c r="D31" s="49"/>
      <c r="H31" s="56" t="s">
        <v>40</v>
      </c>
      <c r="I31" s="46">
        <v>150</v>
      </c>
      <c r="J31" s="46">
        <v>300</v>
      </c>
      <c r="P31" s="56" t="s">
        <v>40</v>
      </c>
      <c r="Q31" s="46">
        <v>150</v>
      </c>
      <c r="R31" s="46">
        <f>2*Q31</f>
        <v>300</v>
      </c>
    </row>
    <row r="32" spans="2:18" ht="15">
      <c r="B32" s="57" t="s">
        <v>41</v>
      </c>
      <c r="C32" s="48">
        <v>240</v>
      </c>
      <c r="D32" s="49"/>
      <c r="H32" s="56" t="s">
        <v>41</v>
      </c>
      <c r="I32" s="46">
        <v>240</v>
      </c>
      <c r="J32" s="46">
        <v>480</v>
      </c>
      <c r="P32" s="56" t="s">
        <v>41</v>
      </c>
      <c r="Q32" s="46">
        <v>240</v>
      </c>
      <c r="R32" s="46">
        <f aca="true" t="shared" si="1" ref="R32:R42">2*Q32</f>
        <v>480</v>
      </c>
    </row>
    <row r="33" spans="2:18" ht="15">
      <c r="B33" s="57" t="s">
        <v>42</v>
      </c>
      <c r="C33" s="48">
        <v>130</v>
      </c>
      <c r="D33" s="49"/>
      <c r="H33" s="56" t="s">
        <v>42</v>
      </c>
      <c r="I33" s="46">
        <v>130</v>
      </c>
      <c r="J33" s="46">
        <v>260</v>
      </c>
      <c r="P33" s="56" t="s">
        <v>42</v>
      </c>
      <c r="Q33" s="46">
        <v>130</v>
      </c>
      <c r="R33" s="46">
        <f t="shared" si="1"/>
        <v>260</v>
      </c>
    </row>
    <row r="34" spans="2:18" ht="15">
      <c r="B34" s="57" t="s">
        <v>43</v>
      </c>
      <c r="C34" s="48">
        <v>180</v>
      </c>
      <c r="D34" s="49"/>
      <c r="H34" s="56" t="s">
        <v>43</v>
      </c>
      <c r="I34" s="46">
        <v>180</v>
      </c>
      <c r="J34" s="46">
        <v>360</v>
      </c>
      <c r="P34" s="56" t="s">
        <v>43</v>
      </c>
      <c r="Q34" s="46">
        <v>180</v>
      </c>
      <c r="R34" s="46">
        <f t="shared" si="1"/>
        <v>360</v>
      </c>
    </row>
    <row r="35" spans="2:18" ht="15">
      <c r="B35" s="57" t="s">
        <v>44</v>
      </c>
      <c r="C35" s="48">
        <v>55</v>
      </c>
      <c r="D35" s="49"/>
      <c r="H35" s="56" t="s">
        <v>44</v>
      </c>
      <c r="I35" s="46">
        <v>55</v>
      </c>
      <c r="J35" s="46">
        <v>110</v>
      </c>
      <c r="P35" s="56" t="s">
        <v>44</v>
      </c>
      <c r="Q35" s="46">
        <v>55</v>
      </c>
      <c r="R35" s="46">
        <f t="shared" si="1"/>
        <v>110</v>
      </c>
    </row>
    <row r="36" spans="2:18" ht="15">
      <c r="B36" s="57" t="s">
        <v>45</v>
      </c>
      <c r="C36" s="48">
        <v>200</v>
      </c>
      <c r="D36" s="49"/>
      <c r="H36" s="56" t="s">
        <v>45</v>
      </c>
      <c r="I36" s="46">
        <v>200</v>
      </c>
      <c r="J36" s="46">
        <v>400</v>
      </c>
      <c r="P36" s="56" t="s">
        <v>45</v>
      </c>
      <c r="Q36" s="46">
        <v>200</v>
      </c>
      <c r="R36" s="46">
        <f t="shared" si="1"/>
        <v>400</v>
      </c>
    </row>
    <row r="37" spans="2:18" ht="15">
      <c r="B37" s="57" t="s">
        <v>46</v>
      </c>
      <c r="C37" s="48">
        <v>130</v>
      </c>
      <c r="D37" s="49"/>
      <c r="H37" s="56" t="s">
        <v>46</v>
      </c>
      <c r="I37" s="46">
        <v>130</v>
      </c>
      <c r="J37" s="46">
        <v>260</v>
      </c>
      <c r="P37" s="56" t="s">
        <v>46</v>
      </c>
      <c r="Q37" s="46">
        <v>130</v>
      </c>
      <c r="R37" s="46">
        <f t="shared" si="1"/>
        <v>260</v>
      </c>
    </row>
    <row r="38" spans="2:18" ht="15">
      <c r="B38" s="57" t="s">
        <v>47</v>
      </c>
      <c r="C38" s="48">
        <v>85</v>
      </c>
      <c r="D38" s="49"/>
      <c r="H38" s="56" t="s">
        <v>47</v>
      </c>
      <c r="I38" s="46">
        <v>85</v>
      </c>
      <c r="J38" s="46">
        <v>170</v>
      </c>
      <c r="P38" s="56" t="s">
        <v>47</v>
      </c>
      <c r="Q38" s="46">
        <v>85</v>
      </c>
      <c r="R38" s="46">
        <f t="shared" si="1"/>
        <v>170</v>
      </c>
    </row>
    <row r="39" spans="2:18" ht="15">
      <c r="B39" s="57" t="s">
        <v>48</v>
      </c>
      <c r="C39" s="48">
        <v>90</v>
      </c>
      <c r="D39" s="49"/>
      <c r="H39" s="56" t="s">
        <v>48</v>
      </c>
      <c r="I39" s="46">
        <v>90</v>
      </c>
      <c r="J39" s="46">
        <v>180</v>
      </c>
      <c r="P39" s="56" t="s">
        <v>48</v>
      </c>
      <c r="Q39" s="46">
        <v>90</v>
      </c>
      <c r="R39" s="46">
        <f t="shared" si="1"/>
        <v>180</v>
      </c>
    </row>
    <row r="40" spans="2:18" ht="15">
      <c r="B40" s="57" t="s">
        <v>49</v>
      </c>
      <c r="C40" s="48">
        <v>120</v>
      </c>
      <c r="D40" s="49"/>
      <c r="H40" s="56" t="s">
        <v>49</v>
      </c>
      <c r="I40" s="46">
        <v>120</v>
      </c>
      <c r="J40" s="46">
        <v>240</v>
      </c>
      <c r="P40" s="56" t="s">
        <v>49</v>
      </c>
      <c r="Q40" s="46">
        <v>120</v>
      </c>
      <c r="R40" s="46">
        <f t="shared" si="1"/>
        <v>240</v>
      </c>
    </row>
    <row r="41" spans="2:18" ht="15">
      <c r="B41" s="57" t="s">
        <v>50</v>
      </c>
      <c r="C41" s="48">
        <v>130</v>
      </c>
      <c r="D41" s="49"/>
      <c r="H41" s="56" t="s">
        <v>50</v>
      </c>
      <c r="I41" s="46">
        <v>130</v>
      </c>
      <c r="J41" s="46">
        <v>260</v>
      </c>
      <c r="P41" s="56" t="s">
        <v>50</v>
      </c>
      <c r="Q41" s="46">
        <v>130</v>
      </c>
      <c r="R41" s="46">
        <f t="shared" si="1"/>
        <v>260</v>
      </c>
    </row>
    <row r="42" spans="2:18" ht="15.75" thickBot="1">
      <c r="B42" s="58" t="s">
        <v>51</v>
      </c>
      <c r="C42" s="51">
        <v>300</v>
      </c>
      <c r="D42" s="52"/>
      <c r="H42" s="56" t="s">
        <v>51</v>
      </c>
      <c r="I42" s="46">
        <v>300</v>
      </c>
      <c r="J42" s="46">
        <v>600</v>
      </c>
      <c r="P42" s="56" t="s">
        <v>51</v>
      </c>
      <c r="Q42" s="46">
        <v>300</v>
      </c>
      <c r="R42" s="46">
        <f t="shared" si="1"/>
        <v>600</v>
      </c>
    </row>
    <row r="43" spans="2:7" s="59" customFormat="1" ht="16.5" thickBot="1" thickTop="1">
      <c r="B43" s="60"/>
      <c r="G43" s="60"/>
    </row>
    <row r="45" ht="15">
      <c r="B45" s="35" t="s">
        <v>52</v>
      </c>
    </row>
    <row r="46" ht="15">
      <c r="B46" s="54" t="s">
        <v>53</v>
      </c>
    </row>
    <row r="47" ht="15">
      <c r="B47" s="54" t="s">
        <v>54</v>
      </c>
    </row>
    <row r="49" spans="8:17" ht="16.5" thickBot="1">
      <c r="H49" s="37" t="s">
        <v>20</v>
      </c>
      <c r="I49" s="38"/>
      <c r="J49" s="38"/>
      <c r="K49" s="38"/>
      <c r="L49" s="38"/>
      <c r="O49" s="31"/>
      <c r="P49" s="39" t="s">
        <v>21</v>
      </c>
      <c r="Q49" s="40"/>
    </row>
    <row r="50" spans="8:12" ht="15.75" thickBot="1">
      <c r="H50" s="42"/>
      <c r="I50" s="42"/>
      <c r="J50" s="42"/>
      <c r="K50" s="42"/>
      <c r="L50" s="42"/>
    </row>
    <row r="51" spans="2:20" ht="15.75" thickTop="1">
      <c r="B51" s="43" t="s">
        <v>22</v>
      </c>
      <c r="C51" s="44" t="s">
        <v>55</v>
      </c>
      <c r="D51" s="44" t="s">
        <v>56</v>
      </c>
      <c r="E51" s="44" t="s">
        <v>57</v>
      </c>
      <c r="F51" s="45" t="s">
        <v>25</v>
      </c>
      <c r="H51" s="46" t="s">
        <v>22</v>
      </c>
      <c r="I51" s="46" t="s">
        <v>55</v>
      </c>
      <c r="J51" s="46" t="s">
        <v>56</v>
      </c>
      <c r="K51" s="46" t="s">
        <v>57</v>
      </c>
      <c r="L51" s="46" t="s">
        <v>25</v>
      </c>
      <c r="P51" s="46" t="s">
        <v>22</v>
      </c>
      <c r="Q51" s="46" t="s">
        <v>55</v>
      </c>
      <c r="R51" s="46" t="s">
        <v>56</v>
      </c>
      <c r="S51" s="46" t="s">
        <v>57</v>
      </c>
      <c r="T51" s="46" t="s">
        <v>25</v>
      </c>
    </row>
    <row r="52" spans="2:20" ht="15">
      <c r="B52" s="47" t="s">
        <v>26</v>
      </c>
      <c r="C52" s="61">
        <v>25</v>
      </c>
      <c r="D52" s="61">
        <v>45</v>
      </c>
      <c r="E52" s="61">
        <v>32</v>
      </c>
      <c r="F52" s="62"/>
      <c r="H52" s="46" t="s">
        <v>26</v>
      </c>
      <c r="I52" s="63">
        <v>25</v>
      </c>
      <c r="J52" s="63">
        <v>45</v>
      </c>
      <c r="K52" s="63">
        <v>32</v>
      </c>
      <c r="L52" s="63">
        <v>102</v>
      </c>
      <c r="P52" s="46" t="s">
        <v>26</v>
      </c>
      <c r="Q52" s="63">
        <v>25</v>
      </c>
      <c r="R52" s="63">
        <v>45</v>
      </c>
      <c r="S52" s="63">
        <v>32</v>
      </c>
      <c r="T52" s="63">
        <f>Q52+R52+S52</f>
        <v>102</v>
      </c>
    </row>
    <row r="53" spans="2:20" ht="15">
      <c r="B53" s="47" t="s">
        <v>27</v>
      </c>
      <c r="C53" s="61">
        <v>34</v>
      </c>
      <c r="D53" s="61">
        <v>54.2</v>
      </c>
      <c r="E53" s="61">
        <v>26.3</v>
      </c>
      <c r="F53" s="62"/>
      <c r="H53" s="46" t="s">
        <v>27</v>
      </c>
      <c r="I53" s="63">
        <v>34</v>
      </c>
      <c r="J53" s="63">
        <v>54.2</v>
      </c>
      <c r="K53" s="63">
        <v>26.3</v>
      </c>
      <c r="L53" s="63">
        <v>114.5</v>
      </c>
      <c r="P53" s="46" t="s">
        <v>27</v>
      </c>
      <c r="Q53" s="63">
        <v>34</v>
      </c>
      <c r="R53" s="63">
        <v>54.2</v>
      </c>
      <c r="S53" s="63">
        <v>26.3</v>
      </c>
      <c r="T53" s="63">
        <f aca="true" t="shared" si="2" ref="T53:T58">Q53+R53+S53</f>
        <v>114.5</v>
      </c>
    </row>
    <row r="54" spans="2:20" ht="15">
      <c r="B54" s="47" t="s">
        <v>28</v>
      </c>
      <c r="C54" s="61">
        <v>18.5</v>
      </c>
      <c r="D54" s="61">
        <v>61.5</v>
      </c>
      <c r="E54" s="61">
        <v>19.5</v>
      </c>
      <c r="F54" s="62"/>
      <c r="H54" s="46" t="s">
        <v>28</v>
      </c>
      <c r="I54" s="63">
        <v>18.5</v>
      </c>
      <c r="J54" s="63">
        <v>61.5</v>
      </c>
      <c r="K54" s="63">
        <v>19.5</v>
      </c>
      <c r="L54" s="63">
        <v>99.5</v>
      </c>
      <c r="P54" s="46" t="s">
        <v>28</v>
      </c>
      <c r="Q54" s="63">
        <v>18.5</v>
      </c>
      <c r="R54" s="63">
        <v>61.5</v>
      </c>
      <c r="S54" s="63">
        <v>19.5</v>
      </c>
      <c r="T54" s="63">
        <f t="shared" si="2"/>
        <v>99.5</v>
      </c>
    </row>
    <row r="55" spans="2:20" ht="15">
      <c r="B55" s="47" t="s">
        <v>29</v>
      </c>
      <c r="C55" s="61">
        <v>26.4</v>
      </c>
      <c r="D55" s="61">
        <v>47</v>
      </c>
      <c r="E55" s="61">
        <v>21.6</v>
      </c>
      <c r="F55" s="62"/>
      <c r="H55" s="46" t="s">
        <v>29</v>
      </c>
      <c r="I55" s="63">
        <v>26.4</v>
      </c>
      <c r="J55" s="63">
        <v>47</v>
      </c>
      <c r="K55" s="63">
        <v>21.6</v>
      </c>
      <c r="L55" s="63">
        <v>95</v>
      </c>
      <c r="P55" s="46" t="s">
        <v>29</v>
      </c>
      <c r="Q55" s="63">
        <v>26.4</v>
      </c>
      <c r="R55" s="63">
        <v>47</v>
      </c>
      <c r="S55" s="63">
        <v>21.6</v>
      </c>
      <c r="T55" s="63">
        <f t="shared" si="2"/>
        <v>95</v>
      </c>
    </row>
    <row r="56" spans="2:20" ht="15">
      <c r="B56" s="47" t="s">
        <v>30</v>
      </c>
      <c r="C56" s="61">
        <v>20.4</v>
      </c>
      <c r="D56" s="61">
        <v>29.8</v>
      </c>
      <c r="E56" s="61">
        <v>25.8</v>
      </c>
      <c r="F56" s="62"/>
      <c r="H56" s="46" t="s">
        <v>30</v>
      </c>
      <c r="I56" s="63">
        <v>20.4</v>
      </c>
      <c r="J56" s="63">
        <v>29.8</v>
      </c>
      <c r="K56" s="63">
        <v>25.8</v>
      </c>
      <c r="L56" s="63">
        <v>76</v>
      </c>
      <c r="P56" s="46" t="s">
        <v>30</v>
      </c>
      <c r="Q56" s="63">
        <v>20.4</v>
      </c>
      <c r="R56" s="63">
        <v>29.8</v>
      </c>
      <c r="S56" s="63">
        <v>25.8</v>
      </c>
      <c r="T56" s="63">
        <f t="shared" si="2"/>
        <v>76</v>
      </c>
    </row>
    <row r="57" spans="2:20" ht="15">
      <c r="B57" s="47" t="s">
        <v>31</v>
      </c>
      <c r="C57" s="61">
        <v>33</v>
      </c>
      <c r="D57" s="61">
        <v>38</v>
      </c>
      <c r="E57" s="61">
        <v>31.5</v>
      </c>
      <c r="F57" s="62"/>
      <c r="H57" s="46" t="s">
        <v>31</v>
      </c>
      <c r="I57" s="63">
        <v>33</v>
      </c>
      <c r="J57" s="63">
        <v>38</v>
      </c>
      <c r="K57" s="63">
        <v>31.5</v>
      </c>
      <c r="L57" s="63">
        <v>102.5</v>
      </c>
      <c r="P57" s="46" t="s">
        <v>31</v>
      </c>
      <c r="Q57" s="63">
        <v>33</v>
      </c>
      <c r="R57" s="63">
        <v>38</v>
      </c>
      <c r="S57" s="63">
        <v>31.5</v>
      </c>
      <c r="T57" s="63">
        <f t="shared" si="2"/>
        <v>102.5</v>
      </c>
    </row>
    <row r="58" spans="2:20" ht="15.75" thickBot="1">
      <c r="B58" s="50" t="s">
        <v>32</v>
      </c>
      <c r="C58" s="64">
        <v>42</v>
      </c>
      <c r="D58" s="64">
        <v>55.4</v>
      </c>
      <c r="E58" s="64">
        <v>42</v>
      </c>
      <c r="F58" s="65"/>
      <c r="H58" s="37" t="s">
        <v>32</v>
      </c>
      <c r="I58" s="66">
        <v>42</v>
      </c>
      <c r="J58" s="66">
        <v>55.4</v>
      </c>
      <c r="K58" s="66">
        <v>42</v>
      </c>
      <c r="L58" s="66">
        <v>139.4</v>
      </c>
      <c r="P58" s="37" t="s">
        <v>32</v>
      </c>
      <c r="Q58" s="66">
        <v>42</v>
      </c>
      <c r="R58" s="66">
        <v>55.4</v>
      </c>
      <c r="S58" s="66">
        <v>42</v>
      </c>
      <c r="T58" s="63">
        <f t="shared" si="2"/>
        <v>139.4</v>
      </c>
    </row>
    <row r="59" ht="15.75" thickTop="1"/>
    <row r="60" s="32" customFormat="1" ht="15.75" thickBot="1"/>
    <row r="61" s="67" customFormat="1" ht="15"/>
    <row r="62" ht="15">
      <c r="B62" s="53" t="s">
        <v>58</v>
      </c>
    </row>
    <row r="63" ht="15">
      <c r="B63" s="54" t="s">
        <v>59</v>
      </c>
    </row>
    <row r="64" ht="15">
      <c r="B64" s="54" t="s">
        <v>60</v>
      </c>
    </row>
    <row r="65" ht="15">
      <c r="B65" s="54" t="s">
        <v>61</v>
      </c>
    </row>
    <row r="66" ht="15">
      <c r="B66" s="54" t="s">
        <v>62</v>
      </c>
    </row>
    <row r="67" spans="17:19" ht="16.5" thickBot="1">
      <c r="Q67" s="31"/>
      <c r="R67" s="39" t="s">
        <v>21</v>
      </c>
      <c r="S67" s="40"/>
    </row>
    <row r="68" spans="9:14" ht="15.75" thickBot="1">
      <c r="I68" s="37" t="s">
        <v>20</v>
      </c>
      <c r="J68" s="38"/>
      <c r="K68" s="38"/>
      <c r="L68" s="38"/>
      <c r="M68" s="38"/>
      <c r="N68" s="38"/>
    </row>
    <row r="69" spans="9:14" ht="15.75" thickBot="1">
      <c r="I69" s="42"/>
      <c r="J69" s="42"/>
      <c r="K69" s="42"/>
      <c r="L69" s="42"/>
      <c r="M69" s="42"/>
      <c r="N69" s="42"/>
    </row>
    <row r="70" spans="2:23" ht="60.75" thickTop="1">
      <c r="B70" s="68" t="s">
        <v>22</v>
      </c>
      <c r="C70" s="69" t="s">
        <v>24</v>
      </c>
      <c r="D70" s="69" t="s">
        <v>63</v>
      </c>
      <c r="E70" s="69" t="s">
        <v>25</v>
      </c>
      <c r="F70" s="69" t="s">
        <v>64</v>
      </c>
      <c r="G70" s="70" t="s">
        <v>65</v>
      </c>
      <c r="I70" s="71" t="s">
        <v>22</v>
      </c>
      <c r="J70" s="71" t="s">
        <v>24</v>
      </c>
      <c r="K70" s="71" t="s">
        <v>63</v>
      </c>
      <c r="L70" s="71" t="s">
        <v>25</v>
      </c>
      <c r="M70" s="71" t="s">
        <v>64</v>
      </c>
      <c r="N70" s="72" t="s">
        <v>65</v>
      </c>
      <c r="R70" s="71" t="s">
        <v>22</v>
      </c>
      <c r="S70" s="71" t="s">
        <v>24</v>
      </c>
      <c r="T70" s="71" t="s">
        <v>63</v>
      </c>
      <c r="U70" s="71" t="s">
        <v>25</v>
      </c>
      <c r="V70" s="71" t="s">
        <v>64</v>
      </c>
      <c r="W70" s="72" t="s">
        <v>65</v>
      </c>
    </row>
    <row r="71" spans="2:23" ht="15">
      <c r="B71" s="47" t="s">
        <v>26</v>
      </c>
      <c r="C71" s="48">
        <v>7</v>
      </c>
      <c r="D71" s="48">
        <v>4</v>
      </c>
      <c r="E71" s="48"/>
      <c r="F71" s="48"/>
      <c r="G71" s="49"/>
      <c r="I71" s="46" t="s">
        <v>26</v>
      </c>
      <c r="J71" s="46">
        <v>7</v>
      </c>
      <c r="K71" s="46">
        <v>4</v>
      </c>
      <c r="L71" s="46">
        <v>11</v>
      </c>
      <c r="M71" s="46">
        <v>22</v>
      </c>
      <c r="N71" s="46">
        <v>330</v>
      </c>
      <c r="R71" s="46" t="s">
        <v>26</v>
      </c>
      <c r="S71" s="46">
        <v>7</v>
      </c>
      <c r="T71" s="46">
        <v>4</v>
      </c>
      <c r="U71" s="46">
        <f>S71+T71</f>
        <v>11</v>
      </c>
      <c r="V71" s="46">
        <f>2*U71</f>
        <v>22</v>
      </c>
      <c r="W71" s="46">
        <f>15*V71</f>
        <v>330</v>
      </c>
    </row>
    <row r="72" spans="2:23" ht="15">
      <c r="B72" s="47" t="s">
        <v>27</v>
      </c>
      <c r="C72" s="48">
        <v>2</v>
      </c>
      <c r="D72" s="48">
        <v>5</v>
      </c>
      <c r="E72" s="48"/>
      <c r="F72" s="48"/>
      <c r="G72" s="49"/>
      <c r="I72" s="46" t="s">
        <v>27</v>
      </c>
      <c r="J72" s="46">
        <v>2</v>
      </c>
      <c r="K72" s="46">
        <v>5</v>
      </c>
      <c r="L72" s="46">
        <v>7</v>
      </c>
      <c r="M72" s="46">
        <v>14</v>
      </c>
      <c r="N72" s="46">
        <v>210</v>
      </c>
      <c r="R72" s="46" t="s">
        <v>27</v>
      </c>
      <c r="S72" s="46">
        <v>2</v>
      </c>
      <c r="T72" s="46">
        <v>5</v>
      </c>
      <c r="U72" s="46">
        <f aca="true" t="shared" si="3" ref="U72:U77">S72+T72</f>
        <v>7</v>
      </c>
      <c r="V72" s="46">
        <f aca="true" t="shared" si="4" ref="V72:V77">2*U72</f>
        <v>14</v>
      </c>
      <c r="W72" s="46">
        <f aca="true" t="shared" si="5" ref="W72:W77">15*V72</f>
        <v>210</v>
      </c>
    </row>
    <row r="73" spans="2:23" ht="15">
      <c r="B73" s="47" t="s">
        <v>28</v>
      </c>
      <c r="C73" s="48">
        <v>5</v>
      </c>
      <c r="D73" s="48">
        <v>4</v>
      </c>
      <c r="E73" s="48"/>
      <c r="F73" s="48"/>
      <c r="G73" s="49"/>
      <c r="I73" s="46" t="s">
        <v>28</v>
      </c>
      <c r="J73" s="46">
        <v>5</v>
      </c>
      <c r="K73" s="46">
        <v>4</v>
      </c>
      <c r="L73" s="46">
        <v>9</v>
      </c>
      <c r="M73" s="46">
        <v>18</v>
      </c>
      <c r="N73" s="46">
        <v>270</v>
      </c>
      <c r="R73" s="46" t="s">
        <v>28</v>
      </c>
      <c r="S73" s="46">
        <v>5</v>
      </c>
      <c r="T73" s="46">
        <v>4</v>
      </c>
      <c r="U73" s="46">
        <f t="shared" si="3"/>
        <v>9</v>
      </c>
      <c r="V73" s="46">
        <f t="shared" si="4"/>
        <v>18</v>
      </c>
      <c r="W73" s="46">
        <f t="shared" si="5"/>
        <v>270</v>
      </c>
    </row>
    <row r="74" spans="2:23" ht="15">
      <c r="B74" s="47" t="s">
        <v>29</v>
      </c>
      <c r="C74" s="48">
        <v>6</v>
      </c>
      <c r="D74" s="48">
        <v>4</v>
      </c>
      <c r="E74" s="48"/>
      <c r="F74" s="48"/>
      <c r="G74" s="49"/>
      <c r="I74" s="46" t="s">
        <v>29</v>
      </c>
      <c r="J74" s="46">
        <v>6</v>
      </c>
      <c r="K74" s="46">
        <v>4</v>
      </c>
      <c r="L74" s="46">
        <v>10</v>
      </c>
      <c r="M74" s="46">
        <v>20</v>
      </c>
      <c r="N74" s="46">
        <v>300</v>
      </c>
      <c r="R74" s="46" t="s">
        <v>29</v>
      </c>
      <c r="S74" s="46">
        <v>6</v>
      </c>
      <c r="T74" s="46">
        <v>4</v>
      </c>
      <c r="U74" s="46">
        <f t="shared" si="3"/>
        <v>10</v>
      </c>
      <c r="V74" s="46">
        <f t="shared" si="4"/>
        <v>20</v>
      </c>
      <c r="W74" s="46">
        <f t="shared" si="5"/>
        <v>300</v>
      </c>
    </row>
    <row r="75" spans="2:23" ht="15">
      <c r="B75" s="47" t="s">
        <v>30</v>
      </c>
      <c r="C75" s="48">
        <v>3</v>
      </c>
      <c r="D75" s="48">
        <v>5</v>
      </c>
      <c r="E75" s="48"/>
      <c r="F75" s="48"/>
      <c r="G75" s="49"/>
      <c r="I75" s="46" t="s">
        <v>30</v>
      </c>
      <c r="J75" s="46">
        <v>3</v>
      </c>
      <c r="K75" s="46">
        <v>5</v>
      </c>
      <c r="L75" s="46">
        <v>8</v>
      </c>
      <c r="M75" s="46">
        <v>16</v>
      </c>
      <c r="N75" s="46">
        <v>240</v>
      </c>
      <c r="R75" s="46" t="s">
        <v>30</v>
      </c>
      <c r="S75" s="46">
        <v>3</v>
      </c>
      <c r="T75" s="46">
        <v>5</v>
      </c>
      <c r="U75" s="46">
        <f t="shared" si="3"/>
        <v>8</v>
      </c>
      <c r="V75" s="46">
        <f t="shared" si="4"/>
        <v>16</v>
      </c>
      <c r="W75" s="46">
        <f t="shared" si="5"/>
        <v>240</v>
      </c>
    </row>
    <row r="76" spans="2:23" ht="15">
      <c r="B76" s="47" t="s">
        <v>31</v>
      </c>
      <c r="C76" s="48">
        <v>3</v>
      </c>
      <c r="D76" s="48">
        <v>4</v>
      </c>
      <c r="E76" s="48"/>
      <c r="F76" s="48"/>
      <c r="G76" s="49"/>
      <c r="I76" s="46" t="s">
        <v>31</v>
      </c>
      <c r="J76" s="46">
        <v>3</v>
      </c>
      <c r="K76" s="46">
        <v>4</v>
      </c>
      <c r="L76" s="46">
        <v>7</v>
      </c>
      <c r="M76" s="46">
        <v>14</v>
      </c>
      <c r="N76" s="46">
        <v>210</v>
      </c>
      <c r="R76" s="46" t="s">
        <v>31</v>
      </c>
      <c r="S76" s="46">
        <v>3</v>
      </c>
      <c r="T76" s="46">
        <v>4</v>
      </c>
      <c r="U76" s="46">
        <f t="shared" si="3"/>
        <v>7</v>
      </c>
      <c r="V76" s="46">
        <f t="shared" si="4"/>
        <v>14</v>
      </c>
      <c r="W76" s="46">
        <f t="shared" si="5"/>
        <v>210</v>
      </c>
    </row>
    <row r="77" spans="2:23" ht="15.75" thickBot="1">
      <c r="B77" s="50" t="s">
        <v>32</v>
      </c>
      <c r="C77" s="51">
        <v>0</v>
      </c>
      <c r="D77" s="51">
        <v>0</v>
      </c>
      <c r="E77" s="51"/>
      <c r="F77" s="51"/>
      <c r="G77" s="52"/>
      <c r="I77" s="37" t="s">
        <v>32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R77" s="37" t="s">
        <v>32</v>
      </c>
      <c r="S77" s="37">
        <v>0</v>
      </c>
      <c r="T77" s="37">
        <v>0</v>
      </c>
      <c r="U77" s="46">
        <f t="shared" si="3"/>
        <v>0</v>
      </c>
      <c r="V77" s="46">
        <f t="shared" si="4"/>
        <v>0</v>
      </c>
      <c r="W77" s="46">
        <f t="shared" si="5"/>
        <v>0</v>
      </c>
    </row>
    <row r="78" ht="15.75" thickTop="1"/>
    <row r="79" s="32" customFormat="1" ht="15.75" thickBot="1"/>
    <row r="81" ht="15">
      <c r="B81" s="73" t="s">
        <v>66</v>
      </c>
    </row>
    <row r="82" ht="15">
      <c r="B82" s="74" t="s">
        <v>67</v>
      </c>
    </row>
    <row r="83" ht="15">
      <c r="B83" s="74" t="s">
        <v>68</v>
      </c>
    </row>
    <row r="84" ht="15">
      <c r="B84" s="74" t="s">
        <v>69</v>
      </c>
    </row>
    <row r="85" spans="2:19" ht="16.5" thickBot="1">
      <c r="B85" s="36"/>
      <c r="Q85" s="31"/>
      <c r="R85" s="39" t="s">
        <v>21</v>
      </c>
      <c r="S85" s="40"/>
    </row>
    <row r="86" spans="9:15" ht="15.75" thickBot="1">
      <c r="I86" s="75" t="s">
        <v>20</v>
      </c>
      <c r="J86" s="76"/>
      <c r="K86" s="38"/>
      <c r="L86" s="38"/>
      <c r="M86" s="38"/>
      <c r="N86" s="38"/>
      <c r="O86" s="38"/>
    </row>
    <row r="87" spans="9:15" ht="15.75" thickBot="1">
      <c r="I87" s="77"/>
      <c r="J87" s="77"/>
      <c r="K87" s="42"/>
      <c r="L87" s="42"/>
      <c r="M87" s="42"/>
      <c r="N87" s="42"/>
      <c r="O87" s="42"/>
    </row>
    <row r="88" spans="2:24" ht="30.75" thickTop="1">
      <c r="B88" s="78" t="s">
        <v>70</v>
      </c>
      <c r="C88" s="79" t="s">
        <v>71</v>
      </c>
      <c r="D88" s="80" t="s">
        <v>72</v>
      </c>
      <c r="E88" s="79" t="s">
        <v>73</v>
      </c>
      <c r="F88" s="80" t="s">
        <v>74</v>
      </c>
      <c r="G88" s="81" t="s">
        <v>25</v>
      </c>
      <c r="I88" s="82" t="s">
        <v>70</v>
      </c>
      <c r="J88" s="83"/>
      <c r="K88" s="84" t="s">
        <v>71</v>
      </c>
      <c r="L88" s="72" t="s">
        <v>72</v>
      </c>
      <c r="M88" s="84" t="s">
        <v>73</v>
      </c>
      <c r="N88" s="72" t="s">
        <v>74</v>
      </c>
      <c r="O88" s="84" t="s">
        <v>25</v>
      </c>
      <c r="R88" s="82" t="s">
        <v>70</v>
      </c>
      <c r="S88" s="83"/>
      <c r="T88" s="84" t="s">
        <v>71</v>
      </c>
      <c r="U88" s="72" t="s">
        <v>72</v>
      </c>
      <c r="V88" s="84" t="s">
        <v>73</v>
      </c>
      <c r="W88" s="72" t="s">
        <v>74</v>
      </c>
      <c r="X88" s="84" t="s">
        <v>25</v>
      </c>
    </row>
    <row r="89" spans="2:24" ht="15">
      <c r="B89" s="85" t="s">
        <v>75</v>
      </c>
      <c r="C89" s="9">
        <v>25</v>
      </c>
      <c r="D89" s="86">
        <v>15</v>
      </c>
      <c r="E89" s="9">
        <v>20</v>
      </c>
      <c r="F89" s="86">
        <v>12</v>
      </c>
      <c r="G89" s="87"/>
      <c r="I89" s="88" t="s">
        <v>75</v>
      </c>
      <c r="J89" s="89"/>
      <c r="K89" s="46">
        <v>25</v>
      </c>
      <c r="L89" s="63">
        <v>15</v>
      </c>
      <c r="M89" s="46">
        <v>20</v>
      </c>
      <c r="N89" s="63">
        <v>12</v>
      </c>
      <c r="O89" s="63">
        <v>615</v>
      </c>
      <c r="R89" s="88" t="s">
        <v>75</v>
      </c>
      <c r="S89" s="89"/>
      <c r="T89" s="46">
        <v>25</v>
      </c>
      <c r="U89" s="63">
        <v>15</v>
      </c>
      <c r="V89" s="46">
        <v>20</v>
      </c>
      <c r="W89" s="63">
        <v>12</v>
      </c>
      <c r="X89" s="63">
        <f>T89*U89+V89*W89</f>
        <v>615</v>
      </c>
    </row>
    <row r="90" spans="2:24" ht="15">
      <c r="B90" s="85" t="s">
        <v>76</v>
      </c>
      <c r="C90" s="9">
        <v>10</v>
      </c>
      <c r="D90" s="86">
        <v>125</v>
      </c>
      <c r="E90" s="9">
        <v>15</v>
      </c>
      <c r="F90" s="86">
        <v>130</v>
      </c>
      <c r="G90" s="87"/>
      <c r="I90" s="88" t="s">
        <v>76</v>
      </c>
      <c r="J90" s="89"/>
      <c r="K90" s="46">
        <v>10</v>
      </c>
      <c r="L90" s="63">
        <v>125</v>
      </c>
      <c r="M90" s="46">
        <v>15</v>
      </c>
      <c r="N90" s="63">
        <v>130</v>
      </c>
      <c r="O90" s="63">
        <v>3200</v>
      </c>
      <c r="R90" s="88" t="s">
        <v>76</v>
      </c>
      <c r="S90" s="89"/>
      <c r="T90" s="46">
        <v>10</v>
      </c>
      <c r="U90" s="63">
        <v>125</v>
      </c>
      <c r="V90" s="46">
        <v>15</v>
      </c>
      <c r="W90" s="63">
        <v>130</v>
      </c>
      <c r="X90" s="63">
        <f>T90*U90+V90*W90</f>
        <v>3200</v>
      </c>
    </row>
    <row r="91" spans="2:24" ht="15">
      <c r="B91" s="85" t="s">
        <v>77</v>
      </c>
      <c r="C91" s="9">
        <v>50</v>
      </c>
      <c r="D91" s="86">
        <v>32</v>
      </c>
      <c r="E91" s="9">
        <v>60</v>
      </c>
      <c r="F91" s="86">
        <v>28</v>
      </c>
      <c r="G91" s="87"/>
      <c r="I91" s="88" t="s">
        <v>77</v>
      </c>
      <c r="J91" s="89"/>
      <c r="K91" s="46">
        <v>50</v>
      </c>
      <c r="L91" s="63">
        <v>32</v>
      </c>
      <c r="M91" s="46">
        <v>60</v>
      </c>
      <c r="N91" s="63">
        <v>28</v>
      </c>
      <c r="O91" s="63">
        <v>3280</v>
      </c>
      <c r="R91" s="88" t="s">
        <v>77</v>
      </c>
      <c r="S91" s="89"/>
      <c r="T91" s="46">
        <v>50</v>
      </c>
      <c r="U91" s="63">
        <v>32</v>
      </c>
      <c r="V91" s="46">
        <v>60</v>
      </c>
      <c r="W91" s="63">
        <v>28</v>
      </c>
      <c r="X91" s="63">
        <f>T91*U91+V91*W91</f>
        <v>3280</v>
      </c>
    </row>
    <row r="92" spans="2:24" ht="15">
      <c r="B92" s="85" t="s">
        <v>78</v>
      </c>
      <c r="C92" s="9">
        <v>10</v>
      </c>
      <c r="D92" s="86">
        <v>22</v>
      </c>
      <c r="E92" s="9">
        <v>10</v>
      </c>
      <c r="F92" s="86">
        <v>18</v>
      </c>
      <c r="G92" s="87"/>
      <c r="I92" s="88" t="s">
        <v>78</v>
      </c>
      <c r="J92" s="89"/>
      <c r="K92" s="46">
        <v>10</v>
      </c>
      <c r="L92" s="63">
        <v>22</v>
      </c>
      <c r="M92" s="46">
        <v>10</v>
      </c>
      <c r="N92" s="63">
        <v>18</v>
      </c>
      <c r="O92" s="63">
        <v>400</v>
      </c>
      <c r="R92" s="88" t="s">
        <v>78</v>
      </c>
      <c r="S92" s="89"/>
      <c r="T92" s="46">
        <v>10</v>
      </c>
      <c r="U92" s="63">
        <v>22</v>
      </c>
      <c r="V92" s="46">
        <v>10</v>
      </c>
      <c r="W92" s="63">
        <v>18</v>
      </c>
      <c r="X92" s="63">
        <f>T92*U92+V92*W92</f>
        <v>400</v>
      </c>
    </row>
    <row r="93" spans="2:24" ht="15.75" thickBot="1">
      <c r="B93" s="90" t="s">
        <v>79</v>
      </c>
      <c r="C93" s="91">
        <v>5</v>
      </c>
      <c r="D93" s="92">
        <v>19.5</v>
      </c>
      <c r="E93" s="91">
        <v>8</v>
      </c>
      <c r="F93" s="92">
        <v>23</v>
      </c>
      <c r="G93" s="93"/>
      <c r="I93" s="88" t="s">
        <v>79</v>
      </c>
      <c r="J93" s="89"/>
      <c r="K93" s="46">
        <v>5</v>
      </c>
      <c r="L93" s="63">
        <v>19.5</v>
      </c>
      <c r="M93" s="46">
        <v>8</v>
      </c>
      <c r="N93" s="63">
        <v>23</v>
      </c>
      <c r="O93" s="63">
        <v>281.5</v>
      </c>
      <c r="R93" s="88" t="s">
        <v>79</v>
      </c>
      <c r="S93" s="89"/>
      <c r="T93" s="46">
        <v>5</v>
      </c>
      <c r="U93" s="63">
        <v>19.5</v>
      </c>
      <c r="V93" s="46">
        <v>8</v>
      </c>
      <c r="W93" s="63">
        <v>23</v>
      </c>
      <c r="X93" s="63">
        <f>T93*U93+V93*W93</f>
        <v>281.5</v>
      </c>
    </row>
    <row r="94" s="94" customFormat="1" ht="15.75" thickTop="1">
      <c r="B94" s="95"/>
    </row>
    <row r="96" ht="15">
      <c r="B96" s="73" t="s">
        <v>80</v>
      </c>
    </row>
    <row r="97" ht="15">
      <c r="B97" s="74" t="s">
        <v>81</v>
      </c>
    </row>
    <row r="98" ht="15">
      <c r="B98" s="74" t="s">
        <v>82</v>
      </c>
    </row>
    <row r="99" ht="15">
      <c r="B99" s="74" t="s">
        <v>83</v>
      </c>
    </row>
    <row r="100" ht="15">
      <c r="B100" s="74"/>
    </row>
    <row r="101" spans="2:19" ht="16.5" thickBot="1">
      <c r="B101" s="74"/>
      <c r="H101" s="37" t="s">
        <v>20</v>
      </c>
      <c r="Q101" s="31"/>
      <c r="R101" s="39" t="s">
        <v>21</v>
      </c>
      <c r="S101" s="40"/>
    </row>
    <row r="102" ht="15.75" thickBot="1"/>
    <row r="103" spans="2:21" ht="30.75" thickTop="1">
      <c r="B103" s="96" t="s">
        <v>70</v>
      </c>
      <c r="C103" s="80" t="s">
        <v>84</v>
      </c>
      <c r="D103" s="80" t="s">
        <v>85</v>
      </c>
      <c r="E103" s="97" t="s">
        <v>86</v>
      </c>
      <c r="F103" s="98"/>
      <c r="H103" s="99" t="s">
        <v>70</v>
      </c>
      <c r="I103" s="72" t="s">
        <v>84</v>
      </c>
      <c r="J103" s="72" t="s">
        <v>85</v>
      </c>
      <c r="K103" s="72" t="s">
        <v>86</v>
      </c>
      <c r="R103" s="99" t="s">
        <v>70</v>
      </c>
      <c r="S103" s="72" t="s">
        <v>84</v>
      </c>
      <c r="T103" s="72" t="s">
        <v>85</v>
      </c>
      <c r="U103" s="72" t="s">
        <v>86</v>
      </c>
    </row>
    <row r="104" spans="2:21" ht="15">
      <c r="B104" s="57" t="s">
        <v>87</v>
      </c>
      <c r="C104" s="86">
        <v>38.5</v>
      </c>
      <c r="D104" s="9">
        <v>7</v>
      </c>
      <c r="E104" s="87"/>
      <c r="H104" s="56" t="s">
        <v>87</v>
      </c>
      <c r="I104" s="63">
        <v>38.5</v>
      </c>
      <c r="J104" s="46">
        <v>7</v>
      </c>
      <c r="K104" s="63">
        <v>5.5</v>
      </c>
      <c r="R104" s="56" t="s">
        <v>87</v>
      </c>
      <c r="S104" s="63">
        <v>38.5</v>
      </c>
      <c r="T104" s="46">
        <v>7</v>
      </c>
      <c r="U104" s="63">
        <f>S104/T104</f>
        <v>5.5</v>
      </c>
    </row>
    <row r="105" spans="2:21" ht="15">
      <c r="B105" s="57" t="s">
        <v>88</v>
      </c>
      <c r="C105" s="86">
        <v>18.4</v>
      </c>
      <c r="D105" s="9">
        <v>8</v>
      </c>
      <c r="E105" s="87"/>
      <c r="H105" s="56" t="s">
        <v>88</v>
      </c>
      <c r="I105" s="63">
        <v>18.4</v>
      </c>
      <c r="J105" s="46">
        <v>8</v>
      </c>
      <c r="K105" s="63">
        <v>2.3</v>
      </c>
      <c r="R105" s="56" t="s">
        <v>88</v>
      </c>
      <c r="S105" s="63">
        <v>18.4</v>
      </c>
      <c r="T105" s="46">
        <v>8</v>
      </c>
      <c r="U105" s="63">
        <f>S105/T105</f>
        <v>2.3</v>
      </c>
    </row>
    <row r="106" spans="2:21" ht="15">
      <c r="B106" s="57" t="s">
        <v>89</v>
      </c>
      <c r="C106" s="86">
        <v>13.5</v>
      </c>
      <c r="D106" s="9">
        <v>9</v>
      </c>
      <c r="E106" s="87"/>
      <c r="H106" s="56" t="s">
        <v>89</v>
      </c>
      <c r="I106" s="63">
        <v>13.5</v>
      </c>
      <c r="J106" s="46">
        <v>9</v>
      </c>
      <c r="K106" s="63">
        <v>1.5</v>
      </c>
      <c r="R106" s="56" t="s">
        <v>89</v>
      </c>
      <c r="S106" s="63">
        <v>13.5</v>
      </c>
      <c r="T106" s="46">
        <v>9</v>
      </c>
      <c r="U106" s="63">
        <f>S106/T106</f>
        <v>1.5</v>
      </c>
    </row>
    <row r="107" spans="2:21" ht="15.75" thickBot="1">
      <c r="B107" s="58" t="s">
        <v>90</v>
      </c>
      <c r="C107" s="92">
        <v>69.9</v>
      </c>
      <c r="D107" s="91">
        <v>3</v>
      </c>
      <c r="E107" s="93"/>
      <c r="H107" s="56" t="s">
        <v>90</v>
      </c>
      <c r="I107" s="63">
        <v>69.9</v>
      </c>
      <c r="J107" s="46">
        <v>3</v>
      </c>
      <c r="K107" s="63">
        <v>23.3</v>
      </c>
      <c r="R107" s="56" t="s">
        <v>90</v>
      </c>
      <c r="S107" s="63">
        <v>69.9</v>
      </c>
      <c r="T107" s="46">
        <v>3</v>
      </c>
      <c r="U107" s="63">
        <f>S107/T107</f>
        <v>23.3</v>
      </c>
    </row>
    <row r="108" ht="15.75" thickTop="1"/>
  </sheetData>
  <sheetProtection/>
  <mergeCells count="15">
    <mergeCell ref="I93:J93"/>
    <mergeCell ref="R93:S93"/>
    <mergeCell ref="I90:J90"/>
    <mergeCell ref="R90:S90"/>
    <mergeCell ref="I91:J91"/>
    <mergeCell ref="R91:S91"/>
    <mergeCell ref="I92:J92"/>
    <mergeCell ref="R92:S92"/>
    <mergeCell ref="A2:A5"/>
    <mergeCell ref="I86:J86"/>
    <mergeCell ref="I87:J87"/>
    <mergeCell ref="I88:J88"/>
    <mergeCell ref="R88:S88"/>
    <mergeCell ref="I89:J89"/>
    <mergeCell ref="R89:S89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D27" sqref="D27"/>
    </sheetView>
  </sheetViews>
  <sheetFormatPr defaultColWidth="9.140625" defaultRowHeight="15"/>
  <sheetData>
    <row r="1" ht="15.75" thickBot="1"/>
    <row r="2" spans="2:8" ht="15.75" thickTop="1">
      <c r="B2" s="100" t="s">
        <v>91</v>
      </c>
      <c r="C2" s="101" t="s">
        <v>92</v>
      </c>
      <c r="D2" s="101" t="s">
        <v>93</v>
      </c>
      <c r="E2" s="101" t="s">
        <v>94</v>
      </c>
      <c r="F2" s="101" t="s">
        <v>95</v>
      </c>
      <c r="G2" s="101" t="s">
        <v>25</v>
      </c>
      <c r="H2" s="102" t="s">
        <v>96</v>
      </c>
    </row>
    <row r="3" spans="2:8" ht="15">
      <c r="B3" s="103" t="s">
        <v>97</v>
      </c>
      <c r="C3" s="104">
        <v>5874</v>
      </c>
      <c r="D3" s="104">
        <v>8547</v>
      </c>
      <c r="E3" s="104">
        <v>6987</v>
      </c>
      <c r="F3" s="104">
        <v>7485</v>
      </c>
      <c r="G3" s="105"/>
      <c r="H3" s="106"/>
    </row>
    <row r="4" spans="2:8" ht="15">
      <c r="B4" s="103" t="s">
        <v>98</v>
      </c>
      <c r="C4" s="104">
        <v>6987</v>
      </c>
      <c r="D4" s="104">
        <v>6900</v>
      </c>
      <c r="E4" s="104">
        <v>9500</v>
      </c>
      <c r="F4" s="104">
        <v>9600</v>
      </c>
      <c r="G4" s="107"/>
      <c r="H4" s="108"/>
    </row>
    <row r="5" spans="2:8" ht="15">
      <c r="B5" s="103" t="s">
        <v>99</v>
      </c>
      <c r="C5" s="104">
        <v>15600</v>
      </c>
      <c r="D5" s="104">
        <v>16890</v>
      </c>
      <c r="E5" s="104">
        <v>14900</v>
      </c>
      <c r="F5" s="104">
        <v>17600</v>
      </c>
      <c r="G5" s="107"/>
      <c r="H5" s="108"/>
    </row>
    <row r="6" spans="2:8" ht="15">
      <c r="B6" s="103" t="s">
        <v>100</v>
      </c>
      <c r="C6" s="104">
        <v>4000</v>
      </c>
      <c r="D6" s="104">
        <v>4000</v>
      </c>
      <c r="E6" s="104">
        <v>4000</v>
      </c>
      <c r="F6" s="104">
        <v>4000</v>
      </c>
      <c r="G6" s="107"/>
      <c r="H6" s="108"/>
    </row>
    <row r="7" spans="2:8" ht="15">
      <c r="B7" s="103" t="s">
        <v>101</v>
      </c>
      <c r="C7" s="104">
        <v>4001</v>
      </c>
      <c r="D7" s="104">
        <v>4001</v>
      </c>
      <c r="E7" s="104">
        <v>4001</v>
      </c>
      <c r="F7" s="104">
        <v>4001</v>
      </c>
      <c r="G7" s="107"/>
      <c r="H7" s="108"/>
    </row>
    <row r="8" spans="2:8" ht="15.75" thickBot="1">
      <c r="B8" s="109" t="s">
        <v>102</v>
      </c>
      <c r="C8" s="110">
        <v>10800</v>
      </c>
      <c r="D8" s="110">
        <v>10900</v>
      </c>
      <c r="E8" s="110">
        <v>11000</v>
      </c>
      <c r="F8" s="110">
        <v>11100</v>
      </c>
      <c r="G8" s="111"/>
      <c r="H8" s="112"/>
    </row>
    <row r="9" ht="16.5" thickBot="1" thickTop="1"/>
    <row r="10" spans="2:8" ht="15.75" thickTop="1">
      <c r="B10" s="113" t="s">
        <v>25</v>
      </c>
      <c r="C10" s="114"/>
      <c r="D10" s="115"/>
      <c r="E10" s="115"/>
      <c r="F10" s="116"/>
      <c r="G10" s="38"/>
      <c r="H10" s="38"/>
    </row>
    <row r="11" spans="2:8" ht="15.75" thickBot="1">
      <c r="B11" s="90" t="s">
        <v>96</v>
      </c>
      <c r="C11" s="117"/>
      <c r="D11" s="118"/>
      <c r="E11" s="118"/>
      <c r="F11" s="119"/>
      <c r="G11" s="38"/>
      <c r="H11" s="38"/>
    </row>
    <row r="12" ht="15.75" thickTop="1"/>
    <row r="13" ht="15">
      <c r="B13" s="120" t="s">
        <v>0</v>
      </c>
    </row>
    <row r="14" ht="15">
      <c r="B14" s="121" t="s">
        <v>103</v>
      </c>
    </row>
    <row r="15" ht="15">
      <c r="B15" s="122" t="s">
        <v>104</v>
      </c>
    </row>
    <row r="16" ht="15">
      <c r="B16" s="123" t="s">
        <v>105</v>
      </c>
    </row>
    <row r="17" ht="15">
      <c r="B17" s="124" t="s">
        <v>106</v>
      </c>
    </row>
    <row r="18" ht="15">
      <c r="B18" s="121" t="s">
        <v>107</v>
      </c>
    </row>
    <row r="19" ht="15">
      <c r="B19" s="125" t="s">
        <v>108</v>
      </c>
    </row>
    <row r="20" ht="15">
      <c r="B20" s="126" t="s">
        <v>109</v>
      </c>
    </row>
    <row r="21" ht="15">
      <c r="B21" s="127" t="s">
        <v>110</v>
      </c>
    </row>
  </sheetData>
  <sheetProtection/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N16" sqref="N16"/>
    </sheetView>
  </sheetViews>
  <sheetFormatPr defaultColWidth="9.140625" defaultRowHeight="15"/>
  <sheetData>
    <row r="1" ht="15.75" thickBot="1"/>
    <row r="2" spans="2:8" ht="15.75" thickTop="1">
      <c r="B2" s="113" t="s">
        <v>91</v>
      </c>
      <c r="C2" s="128" t="s">
        <v>92</v>
      </c>
      <c r="D2" s="128" t="s">
        <v>93</v>
      </c>
      <c r="E2" s="128" t="s">
        <v>94</v>
      </c>
      <c r="F2" s="128" t="s">
        <v>95</v>
      </c>
      <c r="G2" s="128" t="s">
        <v>111</v>
      </c>
      <c r="H2" s="129" t="s">
        <v>112</v>
      </c>
    </row>
    <row r="3" spans="2:8" ht="15">
      <c r="B3" s="85" t="s">
        <v>97</v>
      </c>
      <c r="C3" s="9">
        <v>9250</v>
      </c>
      <c r="D3" s="9">
        <v>8547</v>
      </c>
      <c r="E3" s="9">
        <v>6987</v>
      </c>
      <c r="F3" s="9">
        <v>7485</v>
      </c>
      <c r="G3" s="130"/>
      <c r="H3" s="131"/>
    </row>
    <row r="4" spans="2:8" ht="15">
      <c r="B4" s="85" t="s">
        <v>98</v>
      </c>
      <c r="C4" s="9">
        <v>6987</v>
      </c>
      <c r="D4" s="9">
        <v>6900</v>
      </c>
      <c r="E4" s="9">
        <v>9500</v>
      </c>
      <c r="F4" s="9">
        <v>9600</v>
      </c>
      <c r="G4" s="130"/>
      <c r="H4" s="131"/>
    </row>
    <row r="5" spans="2:8" ht="15">
      <c r="B5" s="85" t="s">
        <v>99</v>
      </c>
      <c r="C5" s="9">
        <v>15600</v>
      </c>
      <c r="D5" s="9">
        <v>16890</v>
      </c>
      <c r="E5" s="9">
        <v>14900</v>
      </c>
      <c r="F5" s="9">
        <v>17600</v>
      </c>
      <c r="G5" s="130"/>
      <c r="H5" s="131"/>
    </row>
    <row r="6" spans="2:10" ht="15">
      <c r="B6" s="85" t="s">
        <v>100</v>
      </c>
      <c r="C6" s="9">
        <v>4000</v>
      </c>
      <c r="D6" s="9">
        <v>4000</v>
      </c>
      <c r="E6" s="9">
        <v>4000</v>
      </c>
      <c r="F6" s="9">
        <v>4000</v>
      </c>
      <c r="G6" s="130"/>
      <c r="H6" s="131"/>
      <c r="J6" s="132"/>
    </row>
    <row r="7" spans="2:8" ht="15">
      <c r="B7" s="85" t="s">
        <v>101</v>
      </c>
      <c r="C7" s="9">
        <v>4001</v>
      </c>
      <c r="D7" s="9">
        <v>4001</v>
      </c>
      <c r="E7" s="9">
        <v>4001</v>
      </c>
      <c r="F7" s="9">
        <v>4001</v>
      </c>
      <c r="G7" s="130"/>
      <c r="H7" s="131"/>
    </row>
    <row r="8" spans="2:8" ht="15.75" thickBot="1">
      <c r="B8" s="90" t="s">
        <v>102</v>
      </c>
      <c r="C8" s="91">
        <v>10800</v>
      </c>
      <c r="D8" s="91">
        <v>10900</v>
      </c>
      <c r="E8" s="91">
        <v>11000</v>
      </c>
      <c r="F8" s="91">
        <v>11100</v>
      </c>
      <c r="G8" s="133"/>
      <c r="H8" s="134"/>
    </row>
    <row r="9" ht="16.5" thickBot="1" thickTop="1"/>
    <row r="10" spans="2:8" ht="15.75" thickTop="1">
      <c r="B10" s="113" t="s">
        <v>25</v>
      </c>
      <c r="C10" s="135"/>
      <c r="D10" s="135"/>
      <c r="E10" s="135"/>
      <c r="F10" s="135"/>
      <c r="G10" s="136"/>
      <c r="H10" s="137"/>
    </row>
    <row r="11" spans="2:8" ht="15.75" thickBot="1">
      <c r="B11" s="90" t="s">
        <v>96</v>
      </c>
      <c r="C11" s="138"/>
      <c r="D11" s="138"/>
      <c r="E11" s="138"/>
      <c r="F11" s="138"/>
      <c r="G11" s="139"/>
      <c r="H11" s="140"/>
    </row>
    <row r="12" ht="15.75" thickTop="1"/>
    <row r="13" ht="15">
      <c r="B13" s="141" t="s">
        <v>0</v>
      </c>
    </row>
    <row r="14" ht="15">
      <c r="B14" s="142" t="s">
        <v>113</v>
      </c>
    </row>
    <row r="15" ht="15">
      <c r="B15" s="142" t="s">
        <v>114</v>
      </c>
    </row>
    <row r="16" ht="15">
      <c r="B16" s="7" t="s">
        <v>115</v>
      </c>
    </row>
    <row r="17" ht="15">
      <c r="B17" s="7" t="s">
        <v>116</v>
      </c>
    </row>
    <row r="18" ht="15">
      <c r="B18" s="143" t="s">
        <v>117</v>
      </c>
    </row>
    <row r="19" ht="15">
      <c r="B19" s="143" t="s">
        <v>118</v>
      </c>
    </row>
    <row r="20" ht="15">
      <c r="B20" s="144" t="s">
        <v>109</v>
      </c>
    </row>
    <row r="21" ht="15">
      <c r="B21" s="144" t="s">
        <v>119</v>
      </c>
    </row>
    <row r="22" ht="15">
      <c r="B22" s="145" t="s">
        <v>120</v>
      </c>
    </row>
    <row r="23" ht="15">
      <c r="B23" s="145" t="s">
        <v>121</v>
      </c>
    </row>
    <row r="24" ht="15">
      <c r="B24" s="36" t="s">
        <v>122</v>
      </c>
    </row>
    <row r="25" ht="15">
      <c r="B25" s="142" t="s">
        <v>123</v>
      </c>
    </row>
  </sheetData>
  <sheetProtection/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X100"/>
  <sheetViews>
    <sheetView tabSelected="1" zoomScalePageLayoutView="0" workbookViewId="0" topLeftCell="A1">
      <selection activeCell="F23" sqref="F23"/>
    </sheetView>
  </sheetViews>
  <sheetFormatPr defaultColWidth="9.140625" defaultRowHeight="15"/>
  <sheetData>
    <row r="2" ht="15">
      <c r="B2" s="30" t="s">
        <v>124</v>
      </c>
    </row>
    <row r="3" ht="15">
      <c r="B3" s="30" t="s">
        <v>125</v>
      </c>
    </row>
    <row r="4" ht="15">
      <c r="B4" s="30" t="s">
        <v>126</v>
      </c>
    </row>
    <row r="5" spans="2:12" ht="15.75">
      <c r="B5" s="30" t="s">
        <v>127</v>
      </c>
      <c r="K5" s="31"/>
      <c r="L5" s="31"/>
    </row>
    <row r="6" spans="11:12" s="32" customFormat="1" ht="16.5" thickBot="1">
      <c r="K6" s="34"/>
      <c r="L6" s="34"/>
    </row>
    <row r="8" ht="15">
      <c r="B8" s="73" t="s">
        <v>16</v>
      </c>
    </row>
    <row r="9" ht="15">
      <c r="B9" s="74" t="s">
        <v>67</v>
      </c>
    </row>
    <row r="10" ht="15">
      <c r="B10" s="74" t="s">
        <v>128</v>
      </c>
    </row>
    <row r="11" ht="15">
      <c r="B11" s="74" t="s">
        <v>129</v>
      </c>
    </row>
    <row r="13" spans="9:19" ht="16.5" thickBot="1">
      <c r="I13" s="75" t="s">
        <v>20</v>
      </c>
      <c r="J13" s="76"/>
      <c r="K13" s="38"/>
      <c r="L13" s="38"/>
      <c r="M13" s="38"/>
      <c r="N13" s="38"/>
      <c r="O13" s="38"/>
      <c r="Q13" s="31"/>
      <c r="R13" s="39" t="s">
        <v>130</v>
      </c>
      <c r="S13" s="40"/>
    </row>
    <row r="14" spans="9:15" ht="15.75" thickBot="1">
      <c r="I14" s="77"/>
      <c r="J14" s="77"/>
      <c r="K14" s="42"/>
      <c r="L14" s="42"/>
      <c r="M14" s="42"/>
      <c r="N14" s="42"/>
      <c r="O14" s="42"/>
    </row>
    <row r="15" spans="2:24" ht="30.75" thickTop="1">
      <c r="B15" s="78" t="s">
        <v>70</v>
      </c>
      <c r="C15" s="79" t="s">
        <v>71</v>
      </c>
      <c r="D15" s="80" t="s">
        <v>72</v>
      </c>
      <c r="E15" s="79" t="s">
        <v>73</v>
      </c>
      <c r="F15" s="80" t="s">
        <v>74</v>
      </c>
      <c r="G15" s="81" t="s">
        <v>25</v>
      </c>
      <c r="I15" s="82" t="s">
        <v>70</v>
      </c>
      <c r="J15" s="83"/>
      <c r="K15" s="84" t="s">
        <v>71</v>
      </c>
      <c r="L15" s="72" t="s">
        <v>72</v>
      </c>
      <c r="M15" s="84" t="s">
        <v>73</v>
      </c>
      <c r="N15" s="72" t="s">
        <v>74</v>
      </c>
      <c r="O15" s="84" t="s">
        <v>25</v>
      </c>
      <c r="R15" s="82" t="s">
        <v>70</v>
      </c>
      <c r="S15" s="83"/>
      <c r="T15" s="84" t="s">
        <v>71</v>
      </c>
      <c r="U15" s="72" t="s">
        <v>72</v>
      </c>
      <c r="V15" s="84" t="s">
        <v>73</v>
      </c>
      <c r="W15" s="72" t="s">
        <v>74</v>
      </c>
      <c r="X15" s="84" t="s">
        <v>25</v>
      </c>
    </row>
    <row r="16" spans="2:24" ht="15">
      <c r="B16" s="85" t="s">
        <v>75</v>
      </c>
      <c r="C16" s="9">
        <v>25</v>
      </c>
      <c r="D16" s="86">
        <v>15</v>
      </c>
      <c r="E16" s="9">
        <v>20</v>
      </c>
      <c r="F16" s="86">
        <v>12</v>
      </c>
      <c r="G16" s="87"/>
      <c r="I16" s="88" t="s">
        <v>75</v>
      </c>
      <c r="J16" s="89"/>
      <c r="K16" s="46">
        <v>25</v>
      </c>
      <c r="L16" s="63">
        <v>15</v>
      </c>
      <c r="M16" s="46">
        <v>20</v>
      </c>
      <c r="N16" s="63">
        <v>12</v>
      </c>
      <c r="O16" s="63">
        <v>615</v>
      </c>
      <c r="R16" s="88" t="s">
        <v>75</v>
      </c>
      <c r="S16" s="89"/>
      <c r="T16" s="46">
        <v>25</v>
      </c>
      <c r="U16" s="63">
        <v>15</v>
      </c>
      <c r="V16" s="46">
        <v>20</v>
      </c>
      <c r="W16" s="63">
        <v>12</v>
      </c>
      <c r="X16" s="63">
        <f>T16*U16+V16*W16</f>
        <v>615</v>
      </c>
    </row>
    <row r="17" spans="2:24" ht="15">
      <c r="B17" s="85" t="s">
        <v>76</v>
      </c>
      <c r="C17" s="9">
        <v>10</v>
      </c>
      <c r="D17" s="86">
        <v>125</v>
      </c>
      <c r="E17" s="9">
        <v>15</v>
      </c>
      <c r="F17" s="86">
        <v>130</v>
      </c>
      <c r="G17" s="87"/>
      <c r="I17" s="88" t="s">
        <v>76</v>
      </c>
      <c r="J17" s="89"/>
      <c r="K17" s="46">
        <v>10</v>
      </c>
      <c r="L17" s="63">
        <v>125</v>
      </c>
      <c r="M17" s="46">
        <v>15</v>
      </c>
      <c r="N17" s="63">
        <v>130</v>
      </c>
      <c r="O17" s="63">
        <v>3200</v>
      </c>
      <c r="R17" s="88" t="s">
        <v>76</v>
      </c>
      <c r="S17" s="89"/>
      <c r="T17" s="46">
        <v>10</v>
      </c>
      <c r="U17" s="63">
        <v>125</v>
      </c>
      <c r="V17" s="46">
        <v>15</v>
      </c>
      <c r="W17" s="63">
        <v>130</v>
      </c>
      <c r="X17" s="63">
        <f>T17*U17+V17*W17</f>
        <v>3200</v>
      </c>
    </row>
    <row r="18" spans="2:24" ht="15">
      <c r="B18" s="85" t="s">
        <v>77</v>
      </c>
      <c r="C18" s="9">
        <v>50</v>
      </c>
      <c r="D18" s="86">
        <v>32</v>
      </c>
      <c r="E18" s="9">
        <v>60</v>
      </c>
      <c r="F18" s="86">
        <v>28</v>
      </c>
      <c r="G18" s="87"/>
      <c r="I18" s="88" t="s">
        <v>77</v>
      </c>
      <c r="J18" s="89"/>
      <c r="K18" s="46">
        <v>50</v>
      </c>
      <c r="L18" s="63">
        <v>32</v>
      </c>
      <c r="M18" s="46">
        <v>60</v>
      </c>
      <c r="N18" s="63">
        <v>28</v>
      </c>
      <c r="O18" s="63">
        <v>3280</v>
      </c>
      <c r="R18" s="88" t="s">
        <v>131</v>
      </c>
      <c r="S18" s="89"/>
      <c r="T18" s="46">
        <v>50</v>
      </c>
      <c r="U18" s="63">
        <v>32</v>
      </c>
      <c r="V18" s="46">
        <v>60</v>
      </c>
      <c r="W18" s="63">
        <v>28</v>
      </c>
      <c r="X18" s="63">
        <f>T18*U18+V18*W18</f>
        <v>3280</v>
      </c>
    </row>
    <row r="19" spans="2:24" ht="15">
      <c r="B19" s="85" t="s">
        <v>78</v>
      </c>
      <c r="C19" s="9">
        <v>10</v>
      </c>
      <c r="D19" s="86">
        <v>22</v>
      </c>
      <c r="E19" s="9">
        <v>10</v>
      </c>
      <c r="F19" s="86">
        <v>18</v>
      </c>
      <c r="G19" s="87"/>
      <c r="I19" s="88" t="s">
        <v>78</v>
      </c>
      <c r="J19" s="89"/>
      <c r="K19" s="46">
        <v>10</v>
      </c>
      <c r="L19" s="63">
        <v>22</v>
      </c>
      <c r="M19" s="46">
        <v>10</v>
      </c>
      <c r="N19" s="63">
        <v>18</v>
      </c>
      <c r="O19" s="63">
        <v>400</v>
      </c>
      <c r="R19" s="88" t="s">
        <v>78</v>
      </c>
      <c r="S19" s="89"/>
      <c r="T19" s="46">
        <v>10</v>
      </c>
      <c r="U19" s="63">
        <v>22</v>
      </c>
      <c r="V19" s="46">
        <v>10</v>
      </c>
      <c r="W19" s="63">
        <v>18</v>
      </c>
      <c r="X19" s="63">
        <f>T19*U19+V19*W19</f>
        <v>400</v>
      </c>
    </row>
    <row r="20" spans="2:24" ht="15.75" thickBot="1">
      <c r="B20" s="90" t="s">
        <v>79</v>
      </c>
      <c r="C20" s="91">
        <v>5</v>
      </c>
      <c r="D20" s="92">
        <v>19.5</v>
      </c>
      <c r="E20" s="91">
        <v>8</v>
      </c>
      <c r="F20" s="92">
        <v>23</v>
      </c>
      <c r="G20" s="93"/>
      <c r="I20" s="75" t="s">
        <v>79</v>
      </c>
      <c r="J20" s="146"/>
      <c r="K20" s="37">
        <v>5</v>
      </c>
      <c r="L20" s="66">
        <v>19.5</v>
      </c>
      <c r="M20" s="46">
        <v>8</v>
      </c>
      <c r="N20" s="63">
        <v>23</v>
      </c>
      <c r="O20" s="63">
        <v>281.5</v>
      </c>
      <c r="R20" s="75" t="s">
        <v>79</v>
      </c>
      <c r="S20" s="146"/>
      <c r="T20" s="37">
        <v>5</v>
      </c>
      <c r="U20" s="66">
        <v>19.5</v>
      </c>
      <c r="V20" s="46">
        <v>8</v>
      </c>
      <c r="W20" s="63">
        <v>23</v>
      </c>
      <c r="X20" s="63">
        <f>T20*U20+V20*W20</f>
        <v>281.5</v>
      </c>
    </row>
    <row r="21" spans="5:24" ht="16.5" thickBot="1" thickTop="1">
      <c r="E21" s="147" t="s">
        <v>132</v>
      </c>
      <c r="F21" s="148"/>
      <c r="G21" s="149"/>
      <c r="M21" s="75" t="s">
        <v>132</v>
      </c>
      <c r="N21" s="76"/>
      <c r="O21" s="66">
        <v>7776.5</v>
      </c>
      <c r="V21" s="75" t="s">
        <v>132</v>
      </c>
      <c r="W21" s="76"/>
      <c r="X21" s="66">
        <f>SUM(X16:X20)</f>
        <v>7776.5</v>
      </c>
    </row>
    <row r="22" ht="15.75" thickTop="1"/>
    <row r="23" s="32" customFormat="1" ht="15.75" thickBot="1"/>
    <row r="25" ht="15">
      <c r="B25" s="35" t="s">
        <v>33</v>
      </c>
    </row>
    <row r="26" ht="15">
      <c r="B26" s="36" t="s">
        <v>133</v>
      </c>
    </row>
    <row r="27" ht="15">
      <c r="B27" s="36" t="s">
        <v>134</v>
      </c>
    </row>
    <row r="28" ht="15">
      <c r="B28" s="36" t="s">
        <v>135</v>
      </c>
    </row>
    <row r="30" spans="10:20" ht="16.5" thickBot="1">
      <c r="J30" s="37" t="s">
        <v>20</v>
      </c>
      <c r="K30" s="38"/>
      <c r="L30" s="38"/>
      <c r="M30" s="38"/>
      <c r="N30" s="38"/>
      <c r="O30" s="38"/>
      <c r="P30" s="38"/>
      <c r="R30" s="31"/>
      <c r="S30" s="39" t="s">
        <v>130</v>
      </c>
      <c r="T30" s="40"/>
    </row>
    <row r="31" spans="10:16" ht="15.75" thickBot="1">
      <c r="J31" s="42"/>
      <c r="K31" s="42"/>
      <c r="L31" s="42"/>
      <c r="M31" s="42"/>
      <c r="N31" s="42"/>
      <c r="O31" s="42"/>
      <c r="P31" s="42"/>
    </row>
    <row r="32" spans="2:24" ht="15.75" thickTop="1">
      <c r="B32" s="113"/>
      <c r="C32" s="128" t="s">
        <v>136</v>
      </c>
      <c r="D32" s="128" t="s">
        <v>137</v>
      </c>
      <c r="E32" s="128" t="s">
        <v>138</v>
      </c>
      <c r="F32" s="128" t="s">
        <v>139</v>
      </c>
      <c r="G32" s="128" t="s">
        <v>140</v>
      </c>
      <c r="H32" s="129" t="s">
        <v>141</v>
      </c>
      <c r="J32" s="46"/>
      <c r="K32" s="46" t="s">
        <v>136</v>
      </c>
      <c r="L32" s="46" t="s">
        <v>137</v>
      </c>
      <c r="M32" s="46" t="s">
        <v>138</v>
      </c>
      <c r="N32" s="46" t="s">
        <v>139</v>
      </c>
      <c r="O32" s="46" t="s">
        <v>140</v>
      </c>
      <c r="P32" s="46" t="s">
        <v>141</v>
      </c>
      <c r="R32" s="46"/>
      <c r="S32" s="46" t="s">
        <v>136</v>
      </c>
      <c r="T32" s="46" t="s">
        <v>137</v>
      </c>
      <c r="U32" s="46" t="s">
        <v>138</v>
      </c>
      <c r="V32" s="46" t="s">
        <v>139</v>
      </c>
      <c r="W32" s="46" t="s">
        <v>140</v>
      </c>
      <c r="X32" s="46" t="s">
        <v>141</v>
      </c>
    </row>
    <row r="33" spans="2:24" ht="15">
      <c r="B33" s="85" t="s">
        <v>142</v>
      </c>
      <c r="C33" s="9">
        <v>20.3</v>
      </c>
      <c r="D33" s="9">
        <v>21.2</v>
      </c>
      <c r="E33" s="9">
        <v>19.8</v>
      </c>
      <c r="F33" s="9">
        <v>19.6</v>
      </c>
      <c r="G33" s="9"/>
      <c r="H33" s="150"/>
      <c r="J33" s="46" t="s">
        <v>142</v>
      </c>
      <c r="K33" s="46">
        <v>20.3</v>
      </c>
      <c r="L33" s="46">
        <v>21.2</v>
      </c>
      <c r="M33" s="46">
        <v>19.8</v>
      </c>
      <c r="N33" s="46">
        <v>19.6</v>
      </c>
      <c r="O33" s="46">
        <v>19.6</v>
      </c>
      <c r="P33" s="46">
        <v>21.2</v>
      </c>
      <c r="R33" s="46" t="s">
        <v>142</v>
      </c>
      <c r="S33" s="46">
        <v>20.3</v>
      </c>
      <c r="T33" s="46">
        <v>21.2</v>
      </c>
      <c r="U33" s="46">
        <v>19.8</v>
      </c>
      <c r="V33" s="46">
        <v>19.6</v>
      </c>
      <c r="W33" s="46">
        <f>MIN(S33:V33)</f>
        <v>19.6</v>
      </c>
      <c r="X33" s="46">
        <f>MAX(S33:V33)</f>
        <v>21.2</v>
      </c>
    </row>
    <row r="34" spans="2:24" ht="15">
      <c r="B34" s="85" t="s">
        <v>143</v>
      </c>
      <c r="C34" s="9">
        <v>18.5</v>
      </c>
      <c r="D34" s="9">
        <v>17.8</v>
      </c>
      <c r="E34" s="9">
        <v>19.3</v>
      </c>
      <c r="F34" s="9">
        <v>18.8</v>
      </c>
      <c r="G34" s="9"/>
      <c r="H34" s="150"/>
      <c r="J34" s="46" t="s">
        <v>143</v>
      </c>
      <c r="K34" s="46">
        <v>18.5</v>
      </c>
      <c r="L34" s="46">
        <v>17.8</v>
      </c>
      <c r="M34" s="46">
        <v>19.3</v>
      </c>
      <c r="N34" s="46">
        <v>18.8</v>
      </c>
      <c r="O34" s="46">
        <v>17.8</v>
      </c>
      <c r="P34" s="46">
        <v>19.3</v>
      </c>
      <c r="R34" s="46" t="s">
        <v>143</v>
      </c>
      <c r="S34" s="46">
        <v>18.5</v>
      </c>
      <c r="T34" s="46">
        <v>17.8</v>
      </c>
      <c r="U34" s="46">
        <v>19.3</v>
      </c>
      <c r="V34" s="46">
        <v>18.8</v>
      </c>
      <c r="W34" s="46">
        <f>MIN(S34:V34)</f>
        <v>17.8</v>
      </c>
      <c r="X34" s="46">
        <f>MAX(S34:V34)</f>
        <v>19.3</v>
      </c>
    </row>
    <row r="35" spans="2:24" ht="15">
      <c r="B35" s="85" t="s">
        <v>144</v>
      </c>
      <c r="C35" s="9">
        <v>16.9</v>
      </c>
      <c r="D35" s="9">
        <v>17.2</v>
      </c>
      <c r="E35" s="9">
        <v>16.8</v>
      </c>
      <c r="F35" s="9">
        <v>18.1</v>
      </c>
      <c r="G35" s="9"/>
      <c r="H35" s="150"/>
      <c r="J35" s="46" t="s">
        <v>144</v>
      </c>
      <c r="K35" s="46">
        <v>16.9</v>
      </c>
      <c r="L35" s="46">
        <v>17.2</v>
      </c>
      <c r="M35" s="46">
        <v>16.8</v>
      </c>
      <c r="N35" s="46">
        <v>18.1</v>
      </c>
      <c r="O35" s="46">
        <v>16.8</v>
      </c>
      <c r="P35" s="46">
        <v>18.1</v>
      </c>
      <c r="R35" s="46" t="s">
        <v>144</v>
      </c>
      <c r="S35" s="46">
        <v>16.9</v>
      </c>
      <c r="T35" s="46">
        <v>17.2</v>
      </c>
      <c r="U35" s="46">
        <v>16.8</v>
      </c>
      <c r="V35" s="46">
        <v>18.1</v>
      </c>
      <c r="W35" s="46">
        <f>MIN(S35:V35)</f>
        <v>16.8</v>
      </c>
      <c r="X35" s="46">
        <f>MAX(S35:V35)</f>
        <v>18.1</v>
      </c>
    </row>
    <row r="36" spans="2:24" ht="15.75" thickBot="1">
      <c r="B36" s="90" t="s">
        <v>145</v>
      </c>
      <c r="C36" s="91">
        <v>18.9</v>
      </c>
      <c r="D36" s="91">
        <v>19</v>
      </c>
      <c r="E36" s="91">
        <v>18.1</v>
      </c>
      <c r="F36" s="91">
        <v>17.8</v>
      </c>
      <c r="G36" s="91"/>
      <c r="H36" s="151"/>
      <c r="J36" s="37" t="s">
        <v>145</v>
      </c>
      <c r="K36" s="37">
        <v>18.9</v>
      </c>
      <c r="L36" s="37">
        <v>19</v>
      </c>
      <c r="M36" s="37">
        <v>18.1</v>
      </c>
      <c r="N36" s="37">
        <v>17.8</v>
      </c>
      <c r="O36" s="37">
        <v>17.8</v>
      </c>
      <c r="P36" s="37">
        <v>19</v>
      </c>
      <c r="R36" s="37" t="s">
        <v>145</v>
      </c>
      <c r="S36" s="37">
        <v>18.9</v>
      </c>
      <c r="T36" s="37">
        <v>19</v>
      </c>
      <c r="U36" s="37">
        <v>18.1</v>
      </c>
      <c r="V36" s="37">
        <v>17.8</v>
      </c>
      <c r="W36" s="37">
        <f>MIN(S36:V36)</f>
        <v>17.8</v>
      </c>
      <c r="X36" s="37">
        <f>MAX(S36:V36)</f>
        <v>19</v>
      </c>
    </row>
    <row r="37" ht="15.75" thickTop="1"/>
    <row r="38" s="32" customFormat="1" ht="15.75" thickBot="1"/>
    <row r="40" ht="15">
      <c r="B40" s="35" t="s">
        <v>52</v>
      </c>
    </row>
    <row r="41" ht="15">
      <c r="B41" s="36" t="s">
        <v>146</v>
      </c>
    </row>
    <row r="42" ht="15">
      <c r="B42" s="36" t="s">
        <v>147</v>
      </c>
    </row>
    <row r="43" ht="15">
      <c r="B43" s="36" t="s">
        <v>148</v>
      </c>
    </row>
    <row r="44" ht="15">
      <c r="B44" s="36" t="s">
        <v>149</v>
      </c>
    </row>
    <row r="45" ht="15">
      <c r="B45" s="36" t="s">
        <v>150</v>
      </c>
    </row>
    <row r="46" ht="15.75" thickBot="1"/>
    <row r="47" spans="2:7" ht="15.75" thickTop="1">
      <c r="B47" s="113"/>
      <c r="C47" s="152" t="s">
        <v>151</v>
      </c>
      <c r="D47" s="152" t="s">
        <v>152</v>
      </c>
      <c r="E47" s="152" t="s">
        <v>153</v>
      </c>
      <c r="F47" s="152" t="s">
        <v>154</v>
      </c>
      <c r="G47" s="153" t="s">
        <v>155</v>
      </c>
    </row>
    <row r="48" spans="2:9" ht="15">
      <c r="B48" s="103" t="s">
        <v>26</v>
      </c>
      <c r="C48" s="86">
        <v>27</v>
      </c>
      <c r="D48" s="86">
        <v>63</v>
      </c>
      <c r="E48" s="86">
        <v>15</v>
      </c>
      <c r="F48" s="86">
        <v>84</v>
      </c>
      <c r="G48" s="150"/>
      <c r="I48" s="154"/>
    </row>
    <row r="49" spans="2:7" ht="15">
      <c r="B49" s="103" t="s">
        <v>27</v>
      </c>
      <c r="C49" s="86">
        <v>120</v>
      </c>
      <c r="D49" s="86">
        <v>18</v>
      </c>
      <c r="E49" s="86">
        <v>31</v>
      </c>
      <c r="F49" s="86">
        <v>23</v>
      </c>
      <c r="G49" s="150"/>
    </row>
    <row r="50" spans="2:7" ht="15">
      <c r="B50" s="103" t="s">
        <v>28</v>
      </c>
      <c r="C50" s="86">
        <v>94</v>
      </c>
      <c r="D50" s="86">
        <v>52</v>
      </c>
      <c r="E50" s="86">
        <v>17.5</v>
      </c>
      <c r="F50" s="86">
        <v>54.2</v>
      </c>
      <c r="G50" s="150"/>
    </row>
    <row r="51" spans="2:7" ht="15">
      <c r="B51" s="103" t="s">
        <v>29</v>
      </c>
      <c r="C51" s="86">
        <v>15.7</v>
      </c>
      <c r="D51" s="86">
        <v>36.4</v>
      </c>
      <c r="E51" s="86">
        <v>58</v>
      </c>
      <c r="F51" s="86">
        <v>42.7</v>
      </c>
      <c r="G51" s="150"/>
    </row>
    <row r="52" spans="2:7" ht="15">
      <c r="B52" s="103" t="s">
        <v>30</v>
      </c>
      <c r="C52" s="86">
        <v>18.4</v>
      </c>
      <c r="D52" s="86">
        <v>15.5</v>
      </c>
      <c r="E52" s="86">
        <v>24.8</v>
      </c>
      <c r="F52" s="86">
        <v>61</v>
      </c>
      <c r="G52" s="150"/>
    </row>
    <row r="53" spans="2:7" ht="15">
      <c r="B53" s="103" t="s">
        <v>31</v>
      </c>
      <c r="C53" s="86">
        <v>81.2</v>
      </c>
      <c r="D53" s="86">
        <v>11.7</v>
      </c>
      <c r="E53" s="86">
        <v>123.4</v>
      </c>
      <c r="F53" s="86">
        <v>12</v>
      </c>
      <c r="G53" s="150"/>
    </row>
    <row r="54" spans="2:7" ht="15.75" thickBot="1">
      <c r="B54" s="109" t="s">
        <v>32</v>
      </c>
      <c r="C54" s="92">
        <v>25.1</v>
      </c>
      <c r="D54" s="92">
        <v>31</v>
      </c>
      <c r="E54" s="92">
        <v>56.9</v>
      </c>
      <c r="F54" s="92">
        <v>72</v>
      </c>
      <c r="G54" s="151"/>
    </row>
    <row r="55" spans="2:4" ht="15.75" thickTop="1">
      <c r="B55" s="155" t="s">
        <v>156</v>
      </c>
      <c r="C55" s="156"/>
      <c r="D55" s="129"/>
    </row>
    <row r="56" spans="2:4" ht="15">
      <c r="B56" s="157" t="s">
        <v>157</v>
      </c>
      <c r="C56" s="158"/>
      <c r="D56" s="150"/>
    </row>
    <row r="57" spans="2:6" ht="15">
      <c r="B57" s="159" t="s">
        <v>158</v>
      </c>
      <c r="C57" s="160"/>
      <c r="D57" s="150"/>
      <c r="F57" s="161" t="s">
        <v>159</v>
      </c>
    </row>
    <row r="58" spans="2:4" ht="15">
      <c r="B58" s="159" t="s">
        <v>160</v>
      </c>
      <c r="C58" s="160"/>
      <c r="D58" s="150"/>
    </row>
    <row r="59" spans="2:4" ht="15">
      <c r="B59" s="159" t="s">
        <v>161</v>
      </c>
      <c r="C59" s="160"/>
      <c r="D59" s="150"/>
    </row>
    <row r="60" spans="2:4" ht="15.75" thickBot="1">
      <c r="B60" s="162" t="s">
        <v>162</v>
      </c>
      <c r="C60" s="163"/>
      <c r="D60" s="151"/>
    </row>
    <row r="61" ht="15.75" thickTop="1"/>
    <row r="63" spans="2:7" ht="15.75" thickBot="1">
      <c r="B63" s="37" t="s">
        <v>20</v>
      </c>
      <c r="C63" s="164"/>
      <c r="D63" s="164"/>
      <c r="E63" s="164"/>
      <c r="F63" s="164"/>
      <c r="G63" s="164"/>
    </row>
    <row r="64" spans="2:7" ht="15.75" thickBot="1">
      <c r="B64" s="164"/>
      <c r="C64" s="164"/>
      <c r="D64" s="164"/>
      <c r="E64" s="164"/>
      <c r="F64" s="164"/>
      <c r="G64" s="164"/>
    </row>
    <row r="65" spans="2:7" ht="15.75" thickTop="1">
      <c r="B65" s="165"/>
      <c r="C65" s="166" t="s">
        <v>151</v>
      </c>
      <c r="D65" s="166" t="s">
        <v>152</v>
      </c>
      <c r="E65" s="166" t="s">
        <v>153</v>
      </c>
      <c r="F65" s="166" t="s">
        <v>154</v>
      </c>
      <c r="G65" s="167" t="s">
        <v>155</v>
      </c>
    </row>
    <row r="66" spans="2:7" ht="15">
      <c r="B66" s="168" t="s">
        <v>26</v>
      </c>
      <c r="C66" s="63">
        <v>27</v>
      </c>
      <c r="D66" s="63">
        <v>63</v>
      </c>
      <c r="E66" s="63">
        <v>15</v>
      </c>
      <c r="F66" s="63">
        <v>84</v>
      </c>
      <c r="G66" s="169">
        <v>189</v>
      </c>
    </row>
    <row r="67" spans="2:7" ht="15">
      <c r="B67" s="168" t="s">
        <v>27</v>
      </c>
      <c r="C67" s="63">
        <v>120</v>
      </c>
      <c r="D67" s="63">
        <v>18</v>
      </c>
      <c r="E67" s="63">
        <v>31</v>
      </c>
      <c r="F67" s="63">
        <v>23</v>
      </c>
      <c r="G67" s="169">
        <v>192</v>
      </c>
    </row>
    <row r="68" spans="2:7" ht="15">
      <c r="B68" s="168" t="s">
        <v>28</v>
      </c>
      <c r="C68" s="63">
        <v>94</v>
      </c>
      <c r="D68" s="63">
        <v>52</v>
      </c>
      <c r="E68" s="63">
        <v>17.5</v>
      </c>
      <c r="F68" s="63">
        <v>54.2</v>
      </c>
      <c r="G68" s="169">
        <v>217.7</v>
      </c>
    </row>
    <row r="69" spans="2:7" ht="15">
      <c r="B69" s="168" t="s">
        <v>29</v>
      </c>
      <c r="C69" s="63">
        <v>15.7</v>
      </c>
      <c r="D69" s="63">
        <v>36.4</v>
      </c>
      <c r="E69" s="63">
        <v>58</v>
      </c>
      <c r="F69" s="63">
        <v>42.7</v>
      </c>
      <c r="G69" s="169">
        <v>152.8</v>
      </c>
    </row>
    <row r="70" spans="2:7" ht="15">
      <c r="B70" s="168" t="s">
        <v>30</v>
      </c>
      <c r="C70" s="63">
        <v>18.4</v>
      </c>
      <c r="D70" s="63">
        <v>15.5</v>
      </c>
      <c r="E70" s="63">
        <v>24.8</v>
      </c>
      <c r="F70" s="63">
        <v>61</v>
      </c>
      <c r="G70" s="169">
        <v>119.7</v>
      </c>
    </row>
    <row r="71" spans="2:7" ht="15">
      <c r="B71" s="168" t="s">
        <v>31</v>
      </c>
      <c r="C71" s="63">
        <v>81.2</v>
      </c>
      <c r="D71" s="63">
        <v>11.7</v>
      </c>
      <c r="E71" s="63">
        <v>123.4</v>
      </c>
      <c r="F71" s="63">
        <v>12</v>
      </c>
      <c r="G71" s="169">
        <v>228.3</v>
      </c>
    </row>
    <row r="72" spans="2:7" ht="15.75" thickBot="1">
      <c r="B72" s="170" t="s">
        <v>32</v>
      </c>
      <c r="C72" s="171">
        <v>25.1</v>
      </c>
      <c r="D72" s="171">
        <v>31</v>
      </c>
      <c r="E72" s="171">
        <v>56.9</v>
      </c>
      <c r="F72" s="171">
        <v>72</v>
      </c>
      <c r="G72" s="172">
        <v>185</v>
      </c>
    </row>
    <row r="73" spans="2:4" ht="15.75" thickTop="1">
      <c r="B73" s="173" t="s">
        <v>156</v>
      </c>
      <c r="C73" s="174"/>
      <c r="D73" s="175">
        <v>1284.5</v>
      </c>
    </row>
    <row r="74" spans="2:4" ht="15">
      <c r="B74" s="176" t="s">
        <v>157</v>
      </c>
      <c r="C74" s="177"/>
      <c r="D74" s="178">
        <v>183.5</v>
      </c>
    </row>
    <row r="75" spans="2:4" ht="15">
      <c r="B75" s="179" t="s">
        <v>158</v>
      </c>
      <c r="C75" s="180"/>
      <c r="D75" s="169">
        <v>228.3</v>
      </c>
    </row>
    <row r="76" spans="2:4" ht="15">
      <c r="B76" s="179" t="s">
        <v>160</v>
      </c>
      <c r="C76" s="180"/>
      <c r="D76" s="169">
        <v>119.7</v>
      </c>
    </row>
    <row r="77" spans="2:4" ht="15">
      <c r="B77" s="179" t="s">
        <v>161</v>
      </c>
      <c r="C77" s="180"/>
      <c r="D77" s="169">
        <v>123.4</v>
      </c>
    </row>
    <row r="78" spans="2:4" ht="15.75" thickBot="1">
      <c r="B78" s="181" t="s">
        <v>162</v>
      </c>
      <c r="C78" s="182"/>
      <c r="D78" s="172">
        <v>11.7</v>
      </c>
    </row>
    <row r="79" ht="15.75" thickTop="1"/>
    <row r="80" s="32" customFormat="1" ht="15.75" thickBot="1"/>
    <row r="85" spans="2:7" ht="16.5" thickBot="1">
      <c r="B85" s="31"/>
      <c r="C85" s="39" t="s">
        <v>21</v>
      </c>
      <c r="D85" s="40"/>
      <c r="E85" s="164"/>
      <c r="F85" s="164"/>
      <c r="G85" s="164"/>
    </row>
    <row r="86" spans="2:7" ht="15.75" thickBot="1">
      <c r="B86" s="164"/>
      <c r="C86" s="164"/>
      <c r="D86" s="164"/>
      <c r="E86" s="164"/>
      <c r="F86" s="164"/>
      <c r="G86" s="164"/>
    </row>
    <row r="87" spans="2:7" ht="15.75" thickTop="1">
      <c r="B87" s="165"/>
      <c r="C87" s="166" t="s">
        <v>151</v>
      </c>
      <c r="D87" s="166" t="s">
        <v>152</v>
      </c>
      <c r="E87" s="166" t="s">
        <v>153</v>
      </c>
      <c r="F87" s="166" t="s">
        <v>154</v>
      </c>
      <c r="G87" s="167" t="s">
        <v>155</v>
      </c>
    </row>
    <row r="88" spans="2:7" ht="15">
      <c r="B88" s="168" t="s">
        <v>26</v>
      </c>
      <c r="C88" s="63">
        <v>27</v>
      </c>
      <c r="D88" s="63">
        <v>63</v>
      </c>
      <c r="E88" s="63">
        <v>15</v>
      </c>
      <c r="F88" s="63">
        <v>84</v>
      </c>
      <c r="G88" s="169">
        <f>SUM(C88:F88)</f>
        <v>189</v>
      </c>
    </row>
    <row r="89" spans="2:7" ht="15">
      <c r="B89" s="168" t="s">
        <v>27</v>
      </c>
      <c r="C89" s="63">
        <v>120</v>
      </c>
      <c r="D89" s="63">
        <v>18</v>
      </c>
      <c r="E89" s="63">
        <v>31</v>
      </c>
      <c r="F89" s="63">
        <v>23</v>
      </c>
      <c r="G89" s="169">
        <f aca="true" t="shared" si="0" ref="G89:G94">SUM(C89:F89)</f>
        <v>192</v>
      </c>
    </row>
    <row r="90" spans="2:7" ht="15">
      <c r="B90" s="168" t="s">
        <v>28</v>
      </c>
      <c r="C90" s="63">
        <v>94</v>
      </c>
      <c r="D90" s="63">
        <v>52</v>
      </c>
      <c r="E90" s="63">
        <v>17.5</v>
      </c>
      <c r="F90" s="63">
        <v>54.2</v>
      </c>
      <c r="G90" s="169">
        <f t="shared" si="0"/>
        <v>217.7</v>
      </c>
    </row>
    <row r="91" spans="2:7" ht="15">
      <c r="B91" s="168" t="s">
        <v>29</v>
      </c>
      <c r="C91" s="63">
        <v>15.7</v>
      </c>
      <c r="D91" s="63">
        <v>36.4</v>
      </c>
      <c r="E91" s="63">
        <v>58</v>
      </c>
      <c r="F91" s="63">
        <v>42.7</v>
      </c>
      <c r="G91" s="169">
        <f t="shared" si="0"/>
        <v>152.8</v>
      </c>
    </row>
    <row r="92" spans="2:7" ht="15">
      <c r="B92" s="168" t="s">
        <v>30</v>
      </c>
      <c r="C92" s="63">
        <v>18.4</v>
      </c>
      <c r="D92" s="63">
        <v>15.5</v>
      </c>
      <c r="E92" s="63">
        <v>24.8</v>
      </c>
      <c r="F92" s="63">
        <v>61</v>
      </c>
      <c r="G92" s="169">
        <f t="shared" si="0"/>
        <v>119.7</v>
      </c>
    </row>
    <row r="93" spans="2:7" ht="15">
      <c r="B93" s="168" t="s">
        <v>31</v>
      </c>
      <c r="C93" s="63">
        <v>81.2</v>
      </c>
      <c r="D93" s="63">
        <v>11.7</v>
      </c>
      <c r="E93" s="63">
        <v>123.4</v>
      </c>
      <c r="F93" s="63">
        <v>12</v>
      </c>
      <c r="G93" s="169">
        <f t="shared" si="0"/>
        <v>228.3</v>
      </c>
    </row>
    <row r="94" spans="2:7" ht="15.75" thickBot="1">
      <c r="B94" s="170" t="s">
        <v>32</v>
      </c>
      <c r="C94" s="171">
        <v>25.1</v>
      </c>
      <c r="D94" s="171">
        <v>31</v>
      </c>
      <c r="E94" s="171">
        <v>56.9</v>
      </c>
      <c r="F94" s="171">
        <v>72</v>
      </c>
      <c r="G94" s="172">
        <f t="shared" si="0"/>
        <v>185</v>
      </c>
    </row>
    <row r="95" spans="2:4" ht="15.75" thickTop="1">
      <c r="B95" s="173" t="s">
        <v>156</v>
      </c>
      <c r="C95" s="174"/>
      <c r="D95" s="175">
        <f>SUM(G88:G94)</f>
        <v>1284.5</v>
      </c>
    </row>
    <row r="96" spans="2:4" ht="15">
      <c r="B96" s="176" t="s">
        <v>157</v>
      </c>
      <c r="C96" s="177"/>
      <c r="D96" s="178">
        <f>AVERAGE(G88:G94)</f>
        <v>183.5</v>
      </c>
    </row>
    <row r="97" spans="2:4" ht="15">
      <c r="B97" s="179" t="s">
        <v>158</v>
      </c>
      <c r="C97" s="180"/>
      <c r="D97" s="169">
        <f>MAX(G88:G94)</f>
        <v>228.3</v>
      </c>
    </row>
    <row r="98" spans="2:4" ht="15">
      <c r="B98" s="179" t="s">
        <v>160</v>
      </c>
      <c r="C98" s="180"/>
      <c r="D98" s="169">
        <f>MIN(G88:G94)</f>
        <v>119.7</v>
      </c>
    </row>
    <row r="99" spans="2:4" ht="15">
      <c r="B99" s="179" t="s">
        <v>161</v>
      </c>
      <c r="C99" s="180"/>
      <c r="D99" s="169">
        <f>MAX(C88:F94)</f>
        <v>123.4</v>
      </c>
    </row>
    <row r="100" spans="2:4" ht="15.75" thickBot="1">
      <c r="B100" s="181" t="s">
        <v>162</v>
      </c>
      <c r="C100" s="182"/>
      <c r="D100" s="172">
        <f>MIN(C88:F94)</f>
        <v>11.7</v>
      </c>
    </row>
    <row r="101" ht="15.75" thickTop="1"/>
  </sheetData>
  <sheetProtection/>
  <mergeCells count="32">
    <mergeCell ref="B99:C99"/>
    <mergeCell ref="B100:C100"/>
    <mergeCell ref="B76:C76"/>
    <mergeCell ref="B77:C77"/>
    <mergeCell ref="B78:C78"/>
    <mergeCell ref="B95:C95"/>
    <mergeCell ref="B97:C97"/>
    <mergeCell ref="B98:C98"/>
    <mergeCell ref="B57:C57"/>
    <mergeCell ref="B58:C58"/>
    <mergeCell ref="B59:C59"/>
    <mergeCell ref="B60:C60"/>
    <mergeCell ref="B73:C73"/>
    <mergeCell ref="B75:C75"/>
    <mergeCell ref="I20:J20"/>
    <mergeCell ref="R20:S20"/>
    <mergeCell ref="E21:F21"/>
    <mergeCell ref="M21:N21"/>
    <mergeCell ref="V21:W21"/>
    <mergeCell ref="B55:C55"/>
    <mergeCell ref="I17:J17"/>
    <mergeCell ref="R17:S17"/>
    <mergeCell ref="I18:J18"/>
    <mergeCell ref="R18:S18"/>
    <mergeCell ref="I19:J19"/>
    <mergeCell ref="R19:S19"/>
    <mergeCell ref="I13:J13"/>
    <mergeCell ref="I14:J14"/>
    <mergeCell ref="I15:J15"/>
    <mergeCell ref="R15:S15"/>
    <mergeCell ref="I16:J16"/>
    <mergeCell ref="R16:S1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ZSGMIK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208</dc:creator>
  <cp:keywords/>
  <dc:description/>
  <cp:lastModifiedBy>208</cp:lastModifiedBy>
  <dcterms:created xsi:type="dcterms:W3CDTF">2012-11-15T09:04:53Z</dcterms:created>
  <dcterms:modified xsi:type="dcterms:W3CDTF">2012-11-15T09:07:48Z</dcterms:modified>
  <cp:category/>
  <cp:version/>
  <cp:contentType/>
  <cp:contentStatus/>
</cp:coreProperties>
</file>